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mreis-my.sharepoint.com/personal/glenn_esterson_marcusmillichap_com/Documents/MHP Expert Team/1. Sales Folder/Turner &amp; Central Park 2 &amp; 3 - Lumberton NC/1. Team Folder/UW Prep Folder/"/>
    </mc:Choice>
  </mc:AlternateContent>
  <xr:revisionPtr revIDLastSave="179" documentId="8_{002F9EF8-FAEC-40B5-BDFA-6A7669E52A2A}" xr6:coauthVersionLast="47" xr6:coauthVersionMax="47" xr10:uidLastSave="{A9B0D8CF-00CF-4566-9532-4F0630231A15}"/>
  <bookViews>
    <workbookView xWindow="28680" yWindow="-120" windowWidth="38640" windowHeight="15840" activeTab="1" xr2:uid="{00000000-000D-0000-FFFF-FFFF00000000}"/>
  </bookViews>
  <sheets>
    <sheet name="Summary Dashboard" sheetId="4" r:id="rId1"/>
    <sheet name="Combo RR &amp; POH Sched" sheetId="5" r:id="rId2"/>
    <sheet name="Adjusted Combo P&amp;L" sheetId="23" r:id="rId3"/>
    <sheet name="Central 2" sheetId="6" r:id="rId4"/>
    <sheet name="Central 3" sheetId="7" r:id="rId5"/>
    <sheet name="Turner Park" sheetId="1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4" l="1"/>
  <c r="E17" i="4"/>
  <c r="E16" i="4"/>
  <c r="E15" i="4"/>
  <c r="E31" i="4"/>
  <c r="E30" i="4"/>
  <c r="E32" i="4"/>
  <c r="E29" i="4"/>
  <c r="E45" i="4"/>
  <c r="C45" i="4"/>
  <c r="D45" i="4"/>
  <c r="B45" i="4"/>
  <c r="D75" i="4"/>
  <c r="C75" i="4"/>
  <c r="B75" i="4"/>
  <c r="D73" i="4"/>
  <c r="C73" i="4"/>
  <c r="B73" i="4"/>
  <c r="B8" i="23" l="1"/>
  <c r="B6" i="23"/>
  <c r="B7" i="23"/>
  <c r="B5" i="23"/>
  <c r="E18" i="23"/>
  <c r="D18" i="23"/>
  <c r="C18" i="23"/>
  <c r="A48" i="4"/>
  <c r="B43" i="4"/>
  <c r="C43" i="4"/>
  <c r="D43" i="4"/>
  <c r="C7" i="23"/>
  <c r="D7" i="23"/>
  <c r="E7" i="23"/>
  <c r="B72" i="4"/>
  <c r="C6" i="23" s="1"/>
  <c r="C72" i="4"/>
  <c r="D6" i="23" s="1"/>
  <c r="D72" i="4"/>
  <c r="E6" i="23" s="1"/>
  <c r="B71" i="4"/>
  <c r="C5" i="23" s="1"/>
  <c r="C71" i="4"/>
  <c r="D5" i="23" s="1"/>
  <c r="D71" i="4"/>
  <c r="E5" i="23" s="1"/>
  <c r="E22" i="23"/>
  <c r="E23" i="23"/>
  <c r="E24" i="23"/>
  <c r="E25" i="23"/>
  <c r="E26" i="23"/>
  <c r="E27" i="23"/>
  <c r="E28" i="23"/>
  <c r="E29" i="23"/>
  <c r="E30" i="23"/>
  <c r="E15" i="23"/>
  <c r="E16" i="23"/>
  <c r="D44" i="4" s="1"/>
  <c r="E17" i="23"/>
  <c r="D22" i="23"/>
  <c r="D23" i="23"/>
  <c r="D24" i="23"/>
  <c r="D25" i="23"/>
  <c r="D26" i="23"/>
  <c r="D27" i="23"/>
  <c r="D28" i="23"/>
  <c r="D29" i="23"/>
  <c r="D30" i="23"/>
  <c r="D15" i="23"/>
  <c r="D16" i="23"/>
  <c r="C44" i="4" s="1"/>
  <c r="D17" i="23"/>
  <c r="C22" i="23"/>
  <c r="C23" i="23"/>
  <c r="C24" i="23"/>
  <c r="C25" i="23"/>
  <c r="C26" i="23"/>
  <c r="C27" i="23"/>
  <c r="C28" i="23"/>
  <c r="C29" i="23"/>
  <c r="C30" i="23"/>
  <c r="C15" i="23"/>
  <c r="C16" i="23"/>
  <c r="B44" i="4" s="1"/>
  <c r="C17" i="23"/>
  <c r="D16" i="4"/>
  <c r="D15" i="4"/>
  <c r="C16" i="4"/>
  <c r="C15" i="4"/>
  <c r="B16" i="4"/>
  <c r="B15" i="4"/>
  <c r="E43" i="4" l="1"/>
  <c r="B46" i="4"/>
  <c r="B47" i="4" s="1"/>
  <c r="D46" i="4"/>
  <c r="D47" i="4" s="1"/>
  <c r="C46" i="4"/>
  <c r="C47" i="4" s="1"/>
  <c r="E44" i="4"/>
  <c r="D77" i="4"/>
  <c r="C77" i="4"/>
  <c r="B77" i="4"/>
  <c r="F28" i="23"/>
  <c r="F26" i="23"/>
  <c r="F27" i="23"/>
  <c r="F17" i="23"/>
  <c r="F25" i="23"/>
  <c r="F24" i="23"/>
  <c r="F18" i="23"/>
  <c r="F23" i="23"/>
  <c r="F15" i="23"/>
  <c r="F30" i="23"/>
  <c r="F22" i="23"/>
  <c r="F29" i="23"/>
  <c r="F6" i="23"/>
  <c r="F7" i="23"/>
  <c r="F5" i="23"/>
  <c r="F16" i="23"/>
  <c r="B20" i="4"/>
  <c r="B21" i="4"/>
  <c r="C19" i="23"/>
  <c r="B29" i="4" s="1"/>
  <c r="D19" i="23"/>
  <c r="E19" i="23"/>
  <c r="D29" i="4" s="1"/>
  <c r="B17" i="4"/>
  <c r="C17" i="4"/>
  <c r="D17" i="4"/>
  <c r="B12" i="4"/>
  <c r="E31" i="23"/>
  <c r="D30" i="4" s="1"/>
  <c r="D31" i="23"/>
  <c r="C30" i="4" s="1"/>
  <c r="C31" i="23"/>
  <c r="D18" i="4"/>
  <c r="C18" i="4"/>
  <c r="B18" i="4"/>
  <c r="B10" i="4"/>
  <c r="B11" i="4" s="1"/>
  <c r="B76" i="4"/>
  <c r="C8" i="23" s="1"/>
  <c r="C76" i="4"/>
  <c r="D8" i="23" s="1"/>
  <c r="D76" i="4"/>
  <c r="E8" i="23" s="1"/>
  <c r="B74" i="4"/>
  <c r="C74" i="4"/>
  <c r="D74" i="4"/>
  <c r="B6" i="4"/>
  <c r="E47" i="4" l="1"/>
  <c r="E49" i="4" s="1"/>
  <c r="E46" i="4"/>
  <c r="B52" i="4"/>
  <c r="C32" i="23"/>
  <c r="F31" i="23"/>
  <c r="F19" i="23"/>
  <c r="B22" i="4"/>
  <c r="B23" i="4"/>
  <c r="E32" i="23"/>
  <c r="D48" i="4"/>
  <c r="D31" i="4"/>
  <c r="C48" i="4"/>
  <c r="D32" i="4"/>
  <c r="C10" i="23"/>
  <c r="C11" i="23"/>
  <c r="B30" i="4"/>
  <c r="C33" i="23"/>
  <c r="E33" i="23"/>
  <c r="C29" i="4"/>
  <c r="C32" i="4" s="1"/>
  <c r="D33" i="23"/>
  <c r="D32" i="23"/>
  <c r="B8" i="4"/>
  <c r="B9" i="4" s="1"/>
  <c r="B7" i="4"/>
  <c r="F33" i="23" l="1"/>
  <c r="F32" i="23"/>
  <c r="E26" i="4"/>
  <c r="B26" i="4"/>
  <c r="D26" i="4"/>
  <c r="C26" i="4"/>
  <c r="B35" i="4"/>
  <c r="B34" i="4"/>
  <c r="C31" i="4"/>
  <c r="C50" i="4"/>
  <c r="C49" i="4"/>
  <c r="D50" i="4"/>
  <c r="D49" i="4"/>
  <c r="B48" i="4"/>
  <c r="E48" i="4" s="1"/>
  <c r="B31" i="4"/>
  <c r="B32" i="4"/>
  <c r="C12" i="23"/>
  <c r="B36" i="4" l="1"/>
  <c r="B37" i="4"/>
  <c r="B53" i="4"/>
  <c r="B54" i="4" s="1"/>
  <c r="B50" i="4"/>
  <c r="E50" i="4" s="1"/>
  <c r="B49" i="4"/>
  <c r="D40" i="4" l="1"/>
  <c r="C40" i="4"/>
  <c r="B40" i="4"/>
  <c r="E40" i="4"/>
  <c r="B55" i="4"/>
  <c r="E58" i="4" l="1"/>
  <c r="B58" i="4"/>
  <c r="D58" i="4"/>
  <c r="C58" i="4"/>
</calcChain>
</file>

<file path=xl/sharedStrings.xml><?xml version="1.0" encoding="utf-8"?>
<sst xmlns="http://schemas.openxmlformats.org/spreadsheetml/2006/main" count="5220" uniqueCount="1136">
  <si>
    <t>Share Link to Source Files:</t>
  </si>
  <si>
    <t>Comments</t>
  </si>
  <si>
    <t>Gross Expense</t>
  </si>
  <si>
    <t>Total Parks</t>
  </si>
  <si>
    <t>Total Lots</t>
  </si>
  <si>
    <t>Total POH</t>
  </si>
  <si>
    <t>Total Tenants</t>
  </si>
  <si>
    <t>Global Cap Rate</t>
  </si>
  <si>
    <t>Total Occupancy</t>
  </si>
  <si>
    <t>Total Income (Jan 2024 RR)</t>
  </si>
  <si>
    <t>Pulled From Combo RR Tab, Column i</t>
  </si>
  <si>
    <t>Annualized Rent Roll</t>
  </si>
  <si>
    <t>Income Per T12</t>
  </si>
  <si>
    <t>As Reported on T12 P&amp;L Dec-22 to Nov 23 (No Adjustments)</t>
  </si>
  <si>
    <t>Unadjusted T12, As Reported</t>
  </si>
  <si>
    <t>Park 1</t>
  </si>
  <si>
    <t>Park 2</t>
  </si>
  <si>
    <t>Park 3</t>
  </si>
  <si>
    <t>Park Total Income T12</t>
  </si>
  <si>
    <t>Park Total Expense T12</t>
  </si>
  <si>
    <t>Expense Ratio</t>
  </si>
  <si>
    <t>Park Total NOI T12</t>
  </si>
  <si>
    <t>Gross Income T12</t>
  </si>
  <si>
    <t>As Reported on T12 P&amp;L Dec-22 to Nov-23 (No Adjustments)</t>
  </si>
  <si>
    <t>Gross Expense T12</t>
  </si>
  <si>
    <t>Gross NOI T12</t>
  </si>
  <si>
    <t>Adjusted T12</t>
  </si>
  <si>
    <t>Adjusted T12 Income</t>
  </si>
  <si>
    <t>Adjusted T12 Expense</t>
  </si>
  <si>
    <t>Adjusted T12 NOI</t>
  </si>
  <si>
    <t>Adjusted Income T12</t>
  </si>
  <si>
    <t xml:space="preserve">Annualized RR Revenue with Reported Collection Loss From P&amp;L </t>
  </si>
  <si>
    <t>Adjusted Expense T12</t>
  </si>
  <si>
    <t>T12 P&amp;L Expense (Adjusted), with Travel Removed</t>
  </si>
  <si>
    <t>Adjusted NOI T12</t>
  </si>
  <si>
    <t>Annualized RR Revenue with Reported Collection Loss &amp; T12 P&amp;L Expense (Adjusted), with Travel Removed</t>
  </si>
  <si>
    <t>Adjusted T12 &amp; RR Revenue</t>
  </si>
  <si>
    <t>Rent Roll Revenue (annualized)</t>
  </si>
  <si>
    <t>Utility Rev</t>
  </si>
  <si>
    <t>5% Collection Loss</t>
  </si>
  <si>
    <t>Rev After Collection Loss</t>
  </si>
  <si>
    <t>Adjusted NOI</t>
  </si>
  <si>
    <t>Gross Income</t>
  </si>
  <si>
    <t xml:space="preserve">Annualized RR Revenue with 5% Collection Loss </t>
  </si>
  <si>
    <t>Global NOI</t>
  </si>
  <si>
    <t>Annualized RR Revenue with 5% Collection Loss &amp; T12 P&amp;L Expense (Adjusted), with Travel Removed</t>
  </si>
  <si>
    <t>Park Data</t>
  </si>
  <si>
    <t>Park Name</t>
  </si>
  <si>
    <t>Central Park #2</t>
  </si>
  <si>
    <t>Central Park #3</t>
  </si>
  <si>
    <t>Turner Park</t>
  </si>
  <si>
    <t>City</t>
  </si>
  <si>
    <t>Lumberton</t>
  </si>
  <si>
    <t>State</t>
  </si>
  <si>
    <t>NC</t>
  </si>
  <si>
    <t>Complete Address</t>
  </si>
  <si>
    <t>4344 Alamac Road Lumberton NC 28358</t>
  </si>
  <si>
    <t>73 Pebble Drive Lumberton NC 28358</t>
  </si>
  <si>
    <t>300 Pearl Street Lumberton NC 28358</t>
  </si>
  <si>
    <t>Flood Zone</t>
  </si>
  <si>
    <t>No</t>
  </si>
  <si>
    <t>Yes</t>
  </si>
  <si>
    <t>Opportunity Zone</t>
  </si>
  <si>
    <t>Unit Data</t>
  </si>
  <si>
    <t>Total Units</t>
  </si>
  <si>
    <t>Vacant POH</t>
  </si>
  <si>
    <t>Average Gross Rent</t>
  </si>
  <si>
    <t>Broker Adjusted P&amp;L | T12 P&amp;L (Dec 1 2022 - Nov 30 2023)</t>
  </si>
  <si>
    <t>All Parks</t>
  </si>
  <si>
    <t>Total</t>
  </si>
  <si>
    <t>Total Revenue</t>
  </si>
  <si>
    <t>Total Expenses</t>
  </si>
  <si>
    <t>Net Operating Income (NOI)</t>
  </si>
  <si>
    <t>Adjustments</t>
  </si>
  <si>
    <t>Travel Removed, Collection Loss and Bad Debt Reallocated to Revenue as a loss</t>
  </si>
  <si>
    <t>Seller Reported Revenue</t>
  </si>
  <si>
    <t>Utility Revenue</t>
  </si>
  <si>
    <t>Fee Revenue (RE)</t>
  </si>
  <si>
    <t>Collections Loss/Bad Debt</t>
  </si>
  <si>
    <t>Seller Reported Expenses</t>
  </si>
  <si>
    <t>Property Tax</t>
  </si>
  <si>
    <t>Insurance Expense</t>
  </si>
  <si>
    <t>Repairs &amp; Maintenance Services</t>
  </si>
  <si>
    <t>Mowing, Landscaping &amp; Snow Services</t>
  </si>
  <si>
    <t>Utility Services</t>
  </si>
  <si>
    <t>Trash Services</t>
  </si>
  <si>
    <t>Electric Services</t>
  </si>
  <si>
    <t>On-Site Management</t>
  </si>
  <si>
    <t>General &amp; Admin Services</t>
  </si>
  <si>
    <t>,</t>
  </si>
  <si>
    <t>Tenant</t>
  </si>
  <si>
    <t>ID</t>
  </si>
  <si>
    <t>Lot</t>
  </si>
  <si>
    <t>Lot Type</t>
  </si>
  <si>
    <t>HR</t>
  </si>
  <si>
    <t>LR</t>
  </si>
  <si>
    <t>PA</t>
  </si>
  <si>
    <t>Park</t>
  </si>
  <si>
    <t>Address</t>
  </si>
  <si>
    <t>VIN</t>
  </si>
  <si>
    <t>Year</t>
  </si>
  <si>
    <t>Make/ Model</t>
  </si>
  <si>
    <t>Current Occupancy Status</t>
  </si>
  <si>
    <t>FMV</t>
  </si>
  <si>
    <t>Park-owned</t>
  </si>
  <si>
    <t>Elation</t>
  </si>
  <si>
    <t>leased/occupied</t>
  </si>
  <si>
    <t>Tenant-owned</t>
  </si>
  <si>
    <t>Vacant Lot</t>
  </si>
  <si>
    <t>Fleetwood</t>
  </si>
  <si>
    <t>Clayton</t>
  </si>
  <si>
    <t>TruMH/Elation</t>
  </si>
  <si>
    <t>vacant</t>
  </si>
  <si>
    <t>Redman</t>
  </si>
  <si>
    <t>Sales Inventory</t>
  </si>
  <si>
    <t>Oxford</t>
  </si>
  <si>
    <t>Horton</t>
  </si>
  <si>
    <t>TruMH-Elation</t>
  </si>
  <si>
    <t>36TRS14764AH</t>
  </si>
  <si>
    <t>Newman</t>
  </si>
  <si>
    <t>Brigadier</t>
  </si>
  <si>
    <t>47TRS14663AH</t>
  </si>
  <si>
    <t>Masterpiece</t>
  </si>
  <si>
    <t>Oakwood</t>
  </si>
  <si>
    <t>Davis, Audrey</t>
  </si>
  <si>
    <t>Lot 1 (CP2)</t>
  </si>
  <si>
    <t>Lot 8 (CP2)</t>
  </si>
  <si>
    <t>122 Ada Dr Lumberton, NC 28358</t>
  </si>
  <si>
    <t>SRB030659AL</t>
  </si>
  <si>
    <t>48 Ada Dr Lumberton, NC 28358</t>
  </si>
  <si>
    <t>Thomas, Kahleil</t>
  </si>
  <si>
    <t>Lot 2 (CP2)</t>
  </si>
  <si>
    <t>Lot 9 (CP2)</t>
  </si>
  <si>
    <t>130 Ada Dr Lot 9 Lumberton, NC 28358</t>
  </si>
  <si>
    <t>SRB030688AL</t>
  </si>
  <si>
    <t>60 Ada Dr Lumberton, NC 28358</t>
  </si>
  <si>
    <t>Clanton, Cory</t>
  </si>
  <si>
    <t>Lot 3 (CP2)</t>
  </si>
  <si>
    <t>Lot 5 (CP2)</t>
  </si>
  <si>
    <t>86 Ada Dr Lumberton, NC 28358</t>
  </si>
  <si>
    <t>CLM102956TN</t>
  </si>
  <si>
    <t>22BRX16603AH18</t>
  </si>
  <si>
    <t>72 Ada Dr Lumberton, NC 28358</t>
  </si>
  <si>
    <t>Watkins, Latoya</t>
  </si>
  <si>
    <t>Lot 4 (CP2)</t>
  </si>
  <si>
    <t>Lot 6 (CP2)</t>
  </si>
  <si>
    <t>94 Ada Dr. Lot 6 Lumberton, NC 28358</t>
  </si>
  <si>
    <t>CLM102961TN</t>
  </si>
  <si>
    <t>82 Ada Dr Lumberton, NC 28358</t>
  </si>
  <si>
    <t>Tyler, Clarice</t>
  </si>
  <si>
    <t>Lot 7 (CP2)</t>
  </si>
  <si>
    <t>110 Ada Dr Lot 7 Lumberton, NC 28358</t>
  </si>
  <si>
    <t>CLM102957TN</t>
  </si>
  <si>
    <t>Moore, Shana</t>
  </si>
  <si>
    <t>Lot 12 (CP2)</t>
  </si>
  <si>
    <t>95 Ada Dr Lot 12 Lumberton, NC 28358</t>
  </si>
  <si>
    <t>CWP039403TN</t>
  </si>
  <si>
    <t>TruMH-Xhilaration</t>
  </si>
  <si>
    <t>Polk, Leon</t>
  </si>
  <si>
    <t>Lot 15 (CP2)</t>
  </si>
  <si>
    <t>61 Ada Dr Lumberton, NC 28358</t>
  </si>
  <si>
    <t>CLM103283TN</t>
  </si>
  <si>
    <t>22SLT16723AH18</t>
  </si>
  <si>
    <t>Deal, Jessie</t>
  </si>
  <si>
    <t>Lot 16 (CP2)</t>
  </si>
  <si>
    <t>51 Ada Dr Lot 16 Lumberton, NC 28358</t>
  </si>
  <si>
    <t>CWP039394TN</t>
  </si>
  <si>
    <t>McNair, Mahalia</t>
  </si>
  <si>
    <t>Lot 10 (CP2)</t>
  </si>
  <si>
    <t>Lot 17 (CP2)</t>
  </si>
  <si>
    <t>37 Ada Dr. Lot 17 Lumberton, NC 28358</t>
  </si>
  <si>
    <t>CLM103282TN</t>
  </si>
  <si>
    <t>Ewertz, Jon</t>
  </si>
  <si>
    <t>Lot 11 (CP2)</t>
  </si>
  <si>
    <t>125 Ada Dr Lumberton, NC 28358</t>
  </si>
  <si>
    <t>SRB030626AL</t>
  </si>
  <si>
    <t>Tufino, Savannah</t>
  </si>
  <si>
    <t>Lot 13 (CP2)</t>
  </si>
  <si>
    <t>83 Ada Dr. Lot 13 Lumberton, NC 28358</t>
  </si>
  <si>
    <t>SRB030647AL</t>
  </si>
  <si>
    <t>113 Ada Dr Lumberton, NC 28358</t>
  </si>
  <si>
    <t>Cooper, Shelita</t>
  </si>
  <si>
    <t>Lot 14 (CP2)</t>
  </si>
  <si>
    <t>73 Ada Dr Lumberton, NC 28358</t>
  </si>
  <si>
    <t>SRB030655AL</t>
  </si>
  <si>
    <t>Kuilan, Samelys</t>
  </si>
  <si>
    <t>Lot 18 (CP2)</t>
  </si>
  <si>
    <t>27 Ada Dr, Lot 18 Lumberton, NC 28358</t>
  </si>
  <si>
    <t>SRB030656AL</t>
  </si>
  <si>
    <t>Rogers, Raquan</t>
  </si>
  <si>
    <t>CWP041823TN</t>
  </si>
  <si>
    <t>Dove, Shonda</t>
  </si>
  <si>
    <t>CWP041819TN</t>
  </si>
  <si>
    <t>Pope, Gabriel</t>
  </si>
  <si>
    <t>Lot 20 (CP2)</t>
  </si>
  <si>
    <t>20 Graditude Dr Lumberton, NC 28358</t>
  </si>
  <si>
    <t>CWP041811TN</t>
  </si>
  <si>
    <t>Brodie, Kadijah</t>
  </si>
  <si>
    <t>CWP041833TN</t>
  </si>
  <si>
    <t>Armstrong, LaShawn</t>
  </si>
  <si>
    <t>Lot 19 (CP2)</t>
  </si>
  <si>
    <t>Mathis, Tiana</t>
  </si>
  <si>
    <t>17 Ada Dr Lumberton, NC 28358</t>
  </si>
  <si>
    <t>Lot 21 (CP2)</t>
  </si>
  <si>
    <t>12 Graditude Dr Lumberton, NC 28358</t>
  </si>
  <si>
    <t>Lot 22 (CP2)</t>
  </si>
  <si>
    <t>25 Graditude Dr Lumberton, NC 28358</t>
  </si>
  <si>
    <t>Lot 23 (CP2)</t>
  </si>
  <si>
    <t>17 Graditude Dr Lumberton, NC 28358</t>
  </si>
  <si>
    <t>Waters, Joshua</t>
  </si>
  <si>
    <t>29 Thomas (CP3)</t>
  </si>
  <si>
    <t>73 Pebble (CP3)</t>
  </si>
  <si>
    <t>73 Pebble Dr, Lot 1 Lumberton, NC 28358</t>
  </si>
  <si>
    <t>H112345G</t>
  </si>
  <si>
    <t>Mira</t>
  </si>
  <si>
    <t>57 Pebble (CP3)</t>
  </si>
  <si>
    <t>57 Pebble Dr, Lot 3 Lumberton, NC 28358</t>
  </si>
  <si>
    <t>Jackson, Tyquawn</t>
  </si>
  <si>
    <t>41 Thomas (CP3)</t>
  </si>
  <si>
    <t>41 Thomas Dr, Lot 11 Lumberton, NC 28358</t>
  </si>
  <si>
    <t>CWP039378TN</t>
  </si>
  <si>
    <t>65 Pebble (CP3)</t>
  </si>
  <si>
    <t>65 Pebble Dr, Lot 2 Lumberton, NC 28358</t>
  </si>
  <si>
    <t>Dennard, Amanda</t>
  </si>
  <si>
    <t>51 Thomas (CP3)</t>
  </si>
  <si>
    <t>47 Thomas (CP3)</t>
  </si>
  <si>
    <t>47 Thomas Dr, Lot 12 Lumberton, NC 28358</t>
  </si>
  <si>
    <t>CWP039381TN</t>
  </si>
  <si>
    <t>Slate, Rayion</t>
  </si>
  <si>
    <t>73 Thomas (CP3)</t>
  </si>
  <si>
    <t>73 Thomas Dr, Lot 14 Lumberton, NC 28358</t>
  </si>
  <si>
    <t>SRB030661AL</t>
  </si>
  <si>
    <t>39 Pebble (CP3)</t>
  </si>
  <si>
    <t>39 Pebble Drive Lumberton, NC 28358</t>
  </si>
  <si>
    <t>Armstrong, Sheryl</t>
  </si>
  <si>
    <t>75 Thomas (CP3)</t>
  </si>
  <si>
    <t>75 Thomas Dr, Lot 15 Lumberton, NC 28358</t>
  </si>
  <si>
    <t>SRB030642AL</t>
  </si>
  <si>
    <t>29 Thomas Dr, Lot 10 Lumberton, NC 28358</t>
  </si>
  <si>
    <t>Robinson, Alicia</t>
  </si>
  <si>
    <t>51 Thomas Dr, Lot 13 Lumberton, NC 28358</t>
  </si>
  <si>
    <t>CLM103289TN</t>
  </si>
  <si>
    <t>Banks, Harold</t>
  </si>
  <si>
    <t>81 Thomas (CP3)</t>
  </si>
  <si>
    <t>81 Thomas Dr, Lot 16 Lumberton, NC 28358</t>
  </si>
  <si>
    <t>SRB030657AL</t>
  </si>
  <si>
    <t>Mclean, Brice</t>
  </si>
  <si>
    <t>SRB036047AL</t>
  </si>
  <si>
    <t>47TRU14663AH20</t>
  </si>
  <si>
    <t>Williams, Christopher</t>
  </si>
  <si>
    <t>SRB036055AL</t>
  </si>
  <si>
    <t>SRB034653AL</t>
  </si>
  <si>
    <t>CWP048886TN</t>
  </si>
  <si>
    <r>
      <rPr>
        <sz val="7.5"/>
        <rFont val="Arial"/>
        <family val="2"/>
      </rPr>
      <t>Park-owned</t>
    </r>
  </si>
  <si>
    <t>Vict</t>
  </si>
  <si>
    <t>Westfield</t>
  </si>
  <si>
    <t>Pioneer</t>
  </si>
  <si>
    <t>Vogu</t>
  </si>
  <si>
    <t>47TRS14663AH22S</t>
  </si>
  <si>
    <t>TruMH</t>
  </si>
  <si>
    <t>Clark, Kenisha</t>
  </si>
  <si>
    <t>Lot 1 (TUP)</t>
  </si>
  <si>
    <t>Lot 9 (TUP)</t>
  </si>
  <si>
    <t>300 Pearl Street Lot 9 Lumberton, NC 28358</t>
  </si>
  <si>
    <t>HONC27614CK2227242</t>
  </si>
  <si>
    <t>Oakbrook</t>
  </si>
  <si>
    <t>300 Pearl Street Lot 1 Lumberton, NC 28358</t>
  </si>
  <si>
    <t>White, Jasmyn</t>
  </si>
  <si>
    <t>Lot 2 (TUP)</t>
  </si>
  <si>
    <t>Lot 10 (TUP)</t>
  </si>
  <si>
    <t>300 Pearl Street Lot 10 Lumberton, NC 28358</t>
  </si>
  <si>
    <t>Mill</t>
  </si>
  <si>
    <t>300 Pearl Street Lot 2 Lumberton, NC 28358</t>
  </si>
  <si>
    <t>Thompson, Anthony</t>
  </si>
  <si>
    <t>Lot 3 (TUP)</t>
  </si>
  <si>
    <t>Lot 101 (TUP)</t>
  </si>
  <si>
    <t>300 Pearl Street Lot 101 Lumberton, NC 28358</t>
  </si>
  <si>
    <t>300 Pearl Street Lot 3 Lumberton, NC 28358</t>
  </si>
  <si>
    <t>Whitted, Tereesa</t>
  </si>
  <si>
    <t>Lot 4 (TUP)</t>
  </si>
  <si>
    <t>Lot 58 (TUP)</t>
  </si>
  <si>
    <t>300 Pearl Street Lot 58 Lumberton, NC 28358</t>
  </si>
  <si>
    <t>13904045AB</t>
  </si>
  <si>
    <t>300 Pearl Street Lot 4 Lumberton, NC 28358</t>
  </si>
  <si>
    <t>Locklear, Frankie</t>
  </si>
  <si>
    <t>Lot 7 (TUP)</t>
  </si>
  <si>
    <t>Lot 142 (TUP)</t>
  </si>
  <si>
    <t>300 Pearl Street Lot 142 Lumberton, NC 28358</t>
  </si>
  <si>
    <t>LHSC537960588</t>
  </si>
  <si>
    <t>Gemh</t>
  </si>
  <si>
    <t>Lot 5 (TUP)</t>
  </si>
  <si>
    <t>300 Pearl Street Lot 5 Lumberton, NC 28358</t>
  </si>
  <si>
    <t>Bethea, Tammy</t>
  </si>
  <si>
    <t>Lot 8 (TUP)</t>
  </si>
  <si>
    <t>Lot 35 (TUP)</t>
  </si>
  <si>
    <t>300 Pearl Street Lot 35 Lumberton, NC 28358</t>
  </si>
  <si>
    <t>GAFLV07A41708W222</t>
  </si>
  <si>
    <t>Fleetwood/Westfield</t>
  </si>
  <si>
    <t>Lot 6 (TUP)</t>
  </si>
  <si>
    <t>300 Pearl Street Lot 6 Lumberton, NC 28358</t>
  </si>
  <si>
    <t>Waller, Jacqueline</t>
  </si>
  <si>
    <t>Lot 12 (TUP)</t>
  </si>
  <si>
    <t>Lot 126 (TUP)</t>
  </si>
  <si>
    <t>300 Pearl Street Lot 126 Lumberton, NC 28358</t>
  </si>
  <si>
    <t>B45358</t>
  </si>
  <si>
    <t>300 Pearl Street Lot 7 Lumberton, NC 28358</t>
  </si>
  <si>
    <t>Spell, Ny-Jheka</t>
  </si>
  <si>
    <t>Lot 13 (TUP)</t>
  </si>
  <si>
    <t>Lot 123 (TUP)</t>
  </si>
  <si>
    <t>300 Pearl Street Lot 123 Lumberton, NC 28358</t>
  </si>
  <si>
    <t>CWP004103TN</t>
  </si>
  <si>
    <t>300 Pearl Street Lot 8 Lumberton, NC 28358</t>
  </si>
  <si>
    <t>Pittman, Kevin</t>
  </si>
  <si>
    <t>Lot 17 (TUP)</t>
  </si>
  <si>
    <t>Lot 167 (TUP)</t>
  </si>
  <si>
    <t>300 Pearl Street Lot 167 Lumberton, NC 28358</t>
  </si>
  <si>
    <t>GAGVTS0389</t>
  </si>
  <si>
    <t>Gran</t>
  </si>
  <si>
    <t>Pone, Eric</t>
  </si>
  <si>
    <t>Lot 18 (TUP)</t>
  </si>
  <si>
    <t>9R140112K</t>
  </si>
  <si>
    <t>Sepulveda, Janese</t>
  </si>
  <si>
    <t>Lot 22 (TUP)</t>
  </si>
  <si>
    <t>HONC03316131</t>
  </si>
  <si>
    <t>Lot 11 (TUP)</t>
  </si>
  <si>
    <t>300 Pearl Street Lot 11 Lumberton, NC 28358</t>
  </si>
  <si>
    <t>Oxendine, Jonathan</t>
  </si>
  <si>
    <t>Lot 24 (TUP)</t>
  </si>
  <si>
    <t>CWP007147TN</t>
  </si>
  <si>
    <t>300 Pearl Street Lot 12 Lumberton, NC 28358</t>
  </si>
  <si>
    <t>Davis, Brad</t>
  </si>
  <si>
    <t>Lot 26 (TUP)</t>
  </si>
  <si>
    <t>OHC008144NC</t>
  </si>
  <si>
    <t>300 Pearl Street Lot 13 Lumberton, NC 28358</t>
  </si>
  <si>
    <t>Moore, Sheila</t>
  </si>
  <si>
    <t>Lot 27 (TUP)</t>
  </si>
  <si>
    <t>Lot 15 (TUP)</t>
  </si>
  <si>
    <t>300 Pearl Street Lot 15 Lumberton, NC 28358</t>
  </si>
  <si>
    <t>H139763G</t>
  </si>
  <si>
    <t>Lot 14 (TUP)</t>
  </si>
  <si>
    <t>300 Pearl Street Lot 14 Lumberton, NC 28358</t>
  </si>
  <si>
    <t>Simpson, Leneea</t>
  </si>
  <si>
    <t>Lot 29 (TUP)</t>
  </si>
  <si>
    <t>300 Pearl Street Lot 17 Lumberton, NC 28358</t>
  </si>
  <si>
    <t>CWP003569TN</t>
  </si>
  <si>
    <t>Hammond, Kathleen</t>
  </si>
  <si>
    <t>Lot 30 (TUP)</t>
  </si>
  <si>
    <t>300 Pearl Street Lot 27 Lumberton, NC 28358</t>
  </si>
  <si>
    <t>NCFLW41A60257CV13</t>
  </si>
  <si>
    <t>Lot 16 (TUP)</t>
  </si>
  <si>
    <t>300 Pearl Street Lot 16 Lumberton, NC 28358</t>
  </si>
  <si>
    <t>Hankins, Latrice</t>
  </si>
  <si>
    <t>Lot 31 (TUP)</t>
  </si>
  <si>
    <t>Lot 60 (TUP)</t>
  </si>
  <si>
    <t>300 Pearl Street Lot 60 Lumberton, NC 28358</t>
  </si>
  <si>
    <t>Reynolds, Ruth</t>
  </si>
  <si>
    <t>Lot 32 (TUP)</t>
  </si>
  <si>
    <t>Lot 85 (TUP)</t>
  </si>
  <si>
    <t>300 Pearl Street Lot 85 Lumberton, NC 28358</t>
  </si>
  <si>
    <t>300 Pearl Street Lot 18 Lumberton, NC 28358</t>
  </si>
  <si>
    <t>Lowery, Mitchel</t>
  </si>
  <si>
    <t>Lot 33 (TUP)</t>
  </si>
  <si>
    <t>Lot 93 (TUP)</t>
  </si>
  <si>
    <t>300 Pearl Street Lot 93 Lumberton, NC 28358</t>
  </si>
  <si>
    <t>GMHGA2209821512</t>
  </si>
  <si>
    <t>GEMH</t>
  </si>
  <si>
    <t>Lot 19 (TUP)</t>
  </si>
  <si>
    <t>300 Pearl Street Lot 19 Lumberton, NC 28358</t>
  </si>
  <si>
    <t>Jones, Mary</t>
  </si>
  <si>
    <t>Lot 36 (TUP)</t>
  </si>
  <si>
    <t>Lot 113 (TUP)</t>
  </si>
  <si>
    <t>300 Pearl Street Lot 113 Lumberton, NC 28358</t>
  </si>
  <si>
    <t>LHSC524971101</t>
  </si>
  <si>
    <t>Lama</t>
  </si>
  <si>
    <t>Lot 20 (TUP)</t>
  </si>
  <si>
    <t>300 Pearl Street Lot 20 Lumberton, NC 28358</t>
  </si>
  <si>
    <t>Chavis, Courtney</t>
  </si>
  <si>
    <t>Lot 37 (TUP)</t>
  </si>
  <si>
    <t>Lot 143 (TUP)</t>
  </si>
  <si>
    <t>300 Pearl Street Lot 143 Lumberton, NC 28358</t>
  </si>
  <si>
    <t>NCFLV41A48035C012</t>
  </si>
  <si>
    <t>Lot 21 (TUP)</t>
  </si>
  <si>
    <t>300 Pearl Street Lot 21 Lumberton, NC 28358</t>
  </si>
  <si>
    <t>Lovett, Francine</t>
  </si>
  <si>
    <t>Lot 39 (TUP)</t>
  </si>
  <si>
    <t>Lot 161 (TUP)</t>
  </si>
  <si>
    <t>300 Pearl Street Lot 161 Lumberton, NC 28358</t>
  </si>
  <si>
    <t>GMHGA2109820236</t>
  </si>
  <si>
    <t>GemH</t>
  </si>
  <si>
    <t>300 Pearl Street Lot 22 Lumberton, NC 28358</t>
  </si>
  <si>
    <t>McNeil, Lillian</t>
  </si>
  <si>
    <t>Lot 40 (TUP)</t>
  </si>
  <si>
    <t>Lot 23 (TUP)</t>
  </si>
  <si>
    <t>300 Pearl Street Lot 23 Lumberton, NC 28358</t>
  </si>
  <si>
    <t>VAFLX19A51553CM12</t>
  </si>
  <si>
    <t xml:space="preserve">Flee </t>
  </si>
  <si>
    <t>Prophet, Phyllis</t>
  </si>
  <si>
    <t>Lot 42 (TUP)</t>
  </si>
  <si>
    <t>300 Pearl Street Lot 32 Lumberton, NC 28358</t>
  </si>
  <si>
    <t>H158494G</t>
  </si>
  <si>
    <t>300 Pearl Street Lot 24 Lumberton, NC 28358</t>
  </si>
  <si>
    <t>Coleman, Imani</t>
  </si>
  <si>
    <t>Lot 43 (TUP)</t>
  </si>
  <si>
    <t>Lot 34 (TUP)</t>
  </si>
  <si>
    <t>300 Pearl Street Lot 34 Lumberton, NC 28358</t>
  </si>
  <si>
    <t>H850853G</t>
  </si>
  <si>
    <t>Cavalier/Dynasty</t>
  </si>
  <si>
    <t>Lot 25 (TUP)</t>
  </si>
  <si>
    <t>300 Pearl Street Lot 25 Lumberton, NC 28358</t>
  </si>
  <si>
    <t>Mckellar, Raeshia</t>
  </si>
  <si>
    <t>Lot 46 (TUP)</t>
  </si>
  <si>
    <t>Lot 87 (TUP)</t>
  </si>
  <si>
    <t>300 Pearl Street Lot 87 Lumberton, NC 28358</t>
  </si>
  <si>
    <t>GBHMM52822</t>
  </si>
  <si>
    <t>Bellcrest</t>
  </si>
  <si>
    <t>300 Pearl Street Lot 26 Lumberton, NC 28358</t>
  </si>
  <si>
    <t>Cox, Benjamin</t>
  </si>
  <si>
    <t>Lot 47 (TUP)</t>
  </si>
  <si>
    <t>Lot 97 (TUP)</t>
  </si>
  <si>
    <t>300 Pearl Street Lot 97 Lumberton, NC 28358</t>
  </si>
  <si>
    <t>CWP004989TN</t>
  </si>
  <si>
    <t>Locklear, Penny</t>
  </si>
  <si>
    <t>Lot 49 (TUP)</t>
  </si>
  <si>
    <t>300 Pearl Street Lot 40 Lumberton, NC 28358</t>
  </si>
  <si>
    <t>PH1312GA15495</t>
  </si>
  <si>
    <t>Lot 28 (TUP)</t>
  </si>
  <si>
    <t>300 Pearl Street Lot 28 Lumberton, NC 28358</t>
  </si>
  <si>
    <t>Smith, Wonie</t>
  </si>
  <si>
    <t>Lot 52 (TUP)</t>
  </si>
  <si>
    <t>Lot 54 (TUP)</t>
  </si>
  <si>
    <t>300 Pearl Street Lot 54 Lumberton, NC 28358</t>
  </si>
  <si>
    <t>NCFLW41A50388EW13</t>
  </si>
  <si>
    <t>300 Pearl Street Lot 29 Lumberton, NC 28358</t>
  </si>
  <si>
    <t>Bowen, Gerald</t>
  </si>
  <si>
    <t>Lot 71 (TUP)</t>
  </si>
  <si>
    <t>300 Pearl Street Lot 71 Lumberton, NC 28358</t>
  </si>
  <si>
    <t>Sout</t>
  </si>
  <si>
    <t>300 Pearl Street Lot 30 Lumberton, NC 28358</t>
  </si>
  <si>
    <t>Murphy, Janice</t>
  </si>
  <si>
    <t>Lot 55 (TUP)</t>
  </si>
  <si>
    <t>Lot 89 (TUP)</t>
  </si>
  <si>
    <t>300 Pearl Street Lot 89 Lumberton, NC 28358</t>
  </si>
  <si>
    <t>GAFLX07A45006BB12</t>
  </si>
  <si>
    <t>300 Pearl Street Lot 31 Lumberton, NC 28358</t>
  </si>
  <si>
    <t>Faulk, Gcolby</t>
  </si>
  <si>
    <t>Lot 56 (TUP)</t>
  </si>
  <si>
    <t>Lot 90 (TUP)</t>
  </si>
  <si>
    <t>300 Pearl Street Lot 90 Lumberton, NC 28358</t>
  </si>
  <si>
    <t>ALBUS28505</t>
  </si>
  <si>
    <t>Bucaneer</t>
  </si>
  <si>
    <t>Colson, Tony</t>
  </si>
  <si>
    <t>Lot 59 (TUP)</t>
  </si>
  <si>
    <t>Lot 104 (TUP)</t>
  </si>
  <si>
    <t>300 Pearl Street Lot 104 Lumberton, NC 28358</t>
  </si>
  <si>
    <t>GAFLW07A43109WW12</t>
  </si>
  <si>
    <t>300 Pearl Street Lot 33 Lumberton, NC 28358</t>
  </si>
  <si>
    <t>Trice, Fay</t>
  </si>
  <si>
    <t>Lot 63 (TUP)</t>
  </si>
  <si>
    <t>Lot 120 (TUP)</t>
  </si>
  <si>
    <t>300 Pearl Street Lot 120 Lumberton, NC 28358</t>
  </si>
  <si>
    <t>GAFLW75A34171WS12</t>
  </si>
  <si>
    <t>Wynn, Shaliyah</t>
  </si>
  <si>
    <t>Lot 64 (TUP)</t>
  </si>
  <si>
    <t>Lot 131 (TUP)</t>
  </si>
  <si>
    <t>300 Pearl Street Lot 131 Lumberton, NC 28358</t>
  </si>
  <si>
    <t>MP1808286</t>
  </si>
  <si>
    <t>Townsend, Charlton</t>
  </si>
  <si>
    <t>Lot 66 (TUP)</t>
  </si>
  <si>
    <t>Sosh</t>
  </si>
  <si>
    <t>300 Pearl Street, Lot 36 Lumberton, NC 28358</t>
  </si>
  <si>
    <t>Gayhardt, Amber</t>
  </si>
  <si>
    <t>Lot 67 (TUP)</t>
  </si>
  <si>
    <t>LHSC521992135</t>
  </si>
  <si>
    <t>300 Pearl Street Lot 37 Lumberton, NC 28358</t>
  </si>
  <si>
    <t>Weir, Michelle</t>
  </si>
  <si>
    <t>Lot 68 (TUP)</t>
  </si>
  <si>
    <t>300 Pearl Street Lot 59 Lumberton, NC 28358</t>
  </si>
  <si>
    <t>H172441G</t>
  </si>
  <si>
    <t>Miracle</t>
  </si>
  <si>
    <t>300 Pearl Street Lot 39 Lumberton, NC 28358</t>
  </si>
  <si>
    <t>Underwood, Sasha</t>
  </si>
  <si>
    <t>Lot 69 (TUP)</t>
  </si>
  <si>
    <t>300 Pearl Street Lot 66 Lumberton, NC 28358</t>
  </si>
  <si>
    <t>NCFLY41A65682AV23</t>
  </si>
  <si>
    <t>Anni</t>
  </si>
  <si>
    <t>Grainger, Christopher</t>
  </si>
  <si>
    <t>Lot 75 (TUP)</t>
  </si>
  <si>
    <t>300 Pearl Street Lot 67 Lumberton, NC 28358</t>
  </si>
  <si>
    <t>B47802</t>
  </si>
  <si>
    <t>Lot 41 (TUP)</t>
  </si>
  <si>
    <t>300 Pearl Street Lot 41 Lumberton, NC 28358</t>
  </si>
  <si>
    <t>Locklear, Kathy</t>
  </si>
  <si>
    <t>Lot 76 (TUP)</t>
  </si>
  <si>
    <t>Lot 96 (TUP)</t>
  </si>
  <si>
    <t>300 Pearl Street Lot 96 Lumberton, NC 28358</t>
  </si>
  <si>
    <t>MP1810045</t>
  </si>
  <si>
    <t>300 Pearl Street Lot 42 Lumberton, NC 28358</t>
  </si>
  <si>
    <t>Wharton, Bettie</t>
  </si>
  <si>
    <t>Lot 79 (TUP)</t>
  </si>
  <si>
    <t>Lot 102 (TUP)</t>
  </si>
  <si>
    <t>300 Pearl Street Lot 102 Lumberton, NC 28358</t>
  </si>
  <si>
    <t>NCFLX41A64897C013</t>
  </si>
  <si>
    <t>Coro</t>
  </si>
  <si>
    <t>300 Pearl Street Lot 43 Lumberton, NC 28358</t>
  </si>
  <si>
    <t>Dejesus, Janira</t>
  </si>
  <si>
    <t>Lot 80 (TUP)</t>
  </si>
  <si>
    <t>Lot 125 (TUP)</t>
  </si>
  <si>
    <t>300 Pearl Street Lot 125 Lumberton, NC 28358</t>
  </si>
  <si>
    <t>NCFLX41A63670V013</t>
  </si>
  <si>
    <t>Lot 44 (TUP)</t>
  </si>
  <si>
    <t>300 Pearl Street Lot 44 Lumberton, NC 28358</t>
  </si>
  <si>
    <t>Zeigler, Samantha</t>
  </si>
  <si>
    <t>Lot 81 (TUP)</t>
  </si>
  <si>
    <t>Lot 132 (TUP)</t>
  </si>
  <si>
    <t>300 Pearl Street Lot 132 Lumberton, NC 28358</t>
  </si>
  <si>
    <t>HONCO3320007</t>
  </si>
  <si>
    <t>Lot 45 (TUP)</t>
  </si>
  <si>
    <t>300 Pearl Street Lot 45 Lumberton, NC 28358</t>
  </si>
  <si>
    <t>Velasquez, Reinaldo</t>
  </si>
  <si>
    <t>Lot 139 (TUP)</t>
  </si>
  <si>
    <t>300 Pearl Street Lot 139 Lumberton, NC 28358</t>
  </si>
  <si>
    <t>300 Pearl Street Lot 46 Lumberton, NC 28358</t>
  </si>
  <si>
    <t>Jacobs, Tilo</t>
  </si>
  <si>
    <t>Lot 88 (TUP)</t>
  </si>
  <si>
    <t>Lot 160 (TUP)</t>
  </si>
  <si>
    <t>300 Pearl Street Lot 160 Lumberton, NC 28358</t>
  </si>
  <si>
    <t>GAFLX07A45500BA12</t>
  </si>
  <si>
    <t>300 Pearl Street Lot 47 Lumberton, NC 28358</t>
  </si>
  <si>
    <t>Gregg, Tiana</t>
  </si>
  <si>
    <t>Lot 91 (TUP)</t>
  </si>
  <si>
    <t>CWP042175TN</t>
  </si>
  <si>
    <t>Lot 48 (TUP)</t>
  </si>
  <si>
    <t>300 Pearl Street Lot 48 Lumberton, NC 28358</t>
  </si>
  <si>
    <t>Moore, Tabitha</t>
  </si>
  <si>
    <t>Lot 92 (TUP)</t>
  </si>
  <si>
    <t>CWP042182TN</t>
  </si>
  <si>
    <t>300 Pearl Street Lot 49 Lumberton, NC 28358</t>
  </si>
  <si>
    <t>Locklear, Hailey</t>
  </si>
  <si>
    <t>Lot 95 (TUP)</t>
  </si>
  <si>
    <t>CWP042180TN</t>
  </si>
  <si>
    <t>Lot 50 (TUP)</t>
  </si>
  <si>
    <t>300 Pearl Street Lot 50 Lumberton, NC 28358</t>
  </si>
  <si>
    <t>Randall, Shaulda</t>
  </si>
  <si>
    <t>Lot 98 (TUP)</t>
  </si>
  <si>
    <t>Lot 110 (TUP)</t>
  </si>
  <si>
    <t>300 Pearl Street Lot 110 Lumberton, NC 28358</t>
  </si>
  <si>
    <t>CWP042197TN</t>
  </si>
  <si>
    <t>Lot 51 (TUP)</t>
  </si>
  <si>
    <t>300 Pearl Street Lot 51 Lumberton, NC 28358</t>
  </si>
  <si>
    <t>Mitchell, Ronald</t>
  </si>
  <si>
    <t>Lot 99 (TUP)</t>
  </si>
  <si>
    <t>CWP042196TN</t>
  </si>
  <si>
    <t>300 Pearl Street Lot 52 Lumberton, NC 28358</t>
  </si>
  <si>
    <t>Olivas, Estella</t>
  </si>
  <si>
    <t>CWP042173TN</t>
  </si>
  <si>
    <t>Lot 53 (TUP)</t>
  </si>
  <si>
    <t>300 Pearl Street Lot 53 Lumberton, NC 28358</t>
  </si>
  <si>
    <t>Cooke, Ashley</t>
  </si>
  <si>
    <t>Lot 103 (TUP)</t>
  </si>
  <si>
    <t>CWP042177TN</t>
  </si>
  <si>
    <t>Stephenson, D'angelo</t>
  </si>
  <si>
    <t>CWP042174TN</t>
  </si>
  <si>
    <t>300 Pearl Street Lot 55 Lumberton, NC 28358</t>
  </si>
  <si>
    <t>Miller, Gayle</t>
  </si>
  <si>
    <t>Lot 105 (TUP)</t>
  </si>
  <si>
    <t>CWP042176TN</t>
  </si>
  <si>
    <t>300 Pearl Street Lot 56 Lumberton, NC 28358</t>
  </si>
  <si>
    <t>Graham, Amonica</t>
  </si>
  <si>
    <t>Lot 108 (TUP)</t>
  </si>
  <si>
    <t>CWP042184TN</t>
  </si>
  <si>
    <t>Lot 57 (TUP)</t>
  </si>
  <si>
    <t>300 Pearl Street Lot 57 Lumberton, NC 28358</t>
  </si>
  <si>
    <t>Parter, Dezmen</t>
  </si>
  <si>
    <t>Lot 109 (TUP)</t>
  </si>
  <si>
    <t>CWP042181TN</t>
  </si>
  <si>
    <t>Hatwood, NIkia</t>
  </si>
  <si>
    <t>Lot 115 (TUP)</t>
  </si>
  <si>
    <t>CWP042187TN</t>
  </si>
  <si>
    <t>Mckinney, Kashi</t>
  </si>
  <si>
    <t>Lot 118 (TUP)</t>
  </si>
  <si>
    <t>CWP042188TN</t>
  </si>
  <si>
    <t>Wordell, Stacey</t>
  </si>
  <si>
    <t>Lot 119 (TUP)</t>
  </si>
  <si>
    <t>CWP043022TN</t>
  </si>
  <si>
    <t>ELATION- 36TRS14663AH19</t>
  </si>
  <si>
    <t>Lot 61 (TUP)</t>
  </si>
  <si>
    <t>300 Pearl Street Lot 61 Lumberton, NC 28358</t>
  </si>
  <si>
    <t>Murchison, Christophe</t>
  </si>
  <si>
    <t>Lot 121 (TUP)</t>
  </si>
  <si>
    <t>CWP043033TN</t>
  </si>
  <si>
    <t>Lot 62 (TUP)</t>
  </si>
  <si>
    <t>300 Pearl Street Lot 62 Lumberton, NC 28358</t>
  </si>
  <si>
    <t>McCloud, Monette</t>
  </si>
  <si>
    <t>Lot 122 (TUP)</t>
  </si>
  <si>
    <t>CWP043019TN</t>
  </si>
  <si>
    <t>300 Pearl Street Lot 63 Lumberton, NC 28358</t>
  </si>
  <si>
    <t>Brown, Jillian</t>
  </si>
  <si>
    <t>Lot 124 (TUP)</t>
  </si>
  <si>
    <t>300 Pearl Street Lot 75 Lumberton, NC 28358</t>
  </si>
  <si>
    <t>CWP042179TN</t>
  </si>
  <si>
    <t>300 Pearl Street Lot 64 Lumberton, NC 28358</t>
  </si>
  <si>
    <t>Dudek, Lori</t>
  </si>
  <si>
    <t>Lot 77 (TUP)</t>
  </si>
  <si>
    <t>300 Pearl Street Lot 77 Lumberton, NC 28358</t>
  </si>
  <si>
    <t>CWP042194TN</t>
  </si>
  <si>
    <t>Bledsoe, Ella</t>
  </si>
  <si>
    <t>Lot 127 (TUP)</t>
  </si>
  <si>
    <t>300 Pearl Street Lot 95 Lumberton, NC 28358</t>
  </si>
  <si>
    <t>CWP042185TN</t>
  </si>
  <si>
    <t>Ringwald, Jessica</t>
  </si>
  <si>
    <t>Lot 128 (TUP)</t>
  </si>
  <si>
    <t>300 Pearl Street Lot 109 Lumberton, NC 28358</t>
  </si>
  <si>
    <t>CWP042183TN</t>
  </si>
  <si>
    <t>300 Pearl Street Lot 68 Lumberton, NC 28358</t>
  </si>
  <si>
    <t>Seaberry, Keyona</t>
  </si>
  <si>
    <t>Lot 129 (TUP)</t>
  </si>
  <si>
    <t>Lot 111 (TUP)</t>
  </si>
  <si>
    <t>300 Pearl Street Lot 111 Lumberton, NC 28358</t>
  </si>
  <si>
    <t>CWP042190TN</t>
  </si>
  <si>
    <t>300 Pearl Street Lot 69 Lumberton, NC 28358</t>
  </si>
  <si>
    <t>Coxum, Robert</t>
  </si>
  <si>
    <t>Lot 134 (TUP)</t>
  </si>
  <si>
    <t>Lot 112 (TUP)</t>
  </si>
  <si>
    <t>300 Pearl Street Lot 112 Lumberton, NC 28358</t>
  </si>
  <si>
    <t>CWP042189TN</t>
  </si>
  <si>
    <t>Lot 70 (TUP)</t>
  </si>
  <si>
    <t>300 Pearl Street Lot 70 Lumberton, NC 28358</t>
  </si>
  <si>
    <t>Arnette, Bobby</t>
  </si>
  <si>
    <t>Lot 135 (TUP)</t>
  </si>
  <si>
    <t>300 Pearl Street Lot 119 Lumberton, NC 28358</t>
  </si>
  <si>
    <t>CWP042192TN</t>
  </si>
  <si>
    <t>Campbell, Chitra</t>
  </si>
  <si>
    <t>Lot 136 (TUP)</t>
  </si>
  <si>
    <t>300 Pearl Street Lot 121 Lumberton, NC 28358</t>
  </si>
  <si>
    <t>CWP043211TN</t>
  </si>
  <si>
    <t>Lot 72 (TUP)</t>
  </si>
  <si>
    <t>300 Pearl Street Lot 72 Lumberton, NC 28358</t>
  </si>
  <si>
    <t>Max, Walter</t>
  </si>
  <si>
    <t>Lot 137 (TUP)</t>
  </si>
  <si>
    <t>300 Pearl Street Lot 136 Lumberton, NC 28358</t>
  </si>
  <si>
    <t>CWP043361TN</t>
  </si>
  <si>
    <t>Tindal, Andre</t>
  </si>
  <si>
    <t>Lot 140 (TUP)</t>
  </si>
  <si>
    <t>Lot 138 (TUP)</t>
  </si>
  <si>
    <t>300 Pearl Street Lot 138 Lumberton, NC 28358</t>
  </si>
  <si>
    <t>CWP043607TN</t>
  </si>
  <si>
    <t>300 Pearl Street Lot 76 Lumberton, NC 28358</t>
  </si>
  <si>
    <t>Bethea, Veronica</t>
  </si>
  <si>
    <t>Lot 141 (TUP)</t>
  </si>
  <si>
    <t>300 Pearl Street Lot 140 Lumberton, NC 28358</t>
  </si>
  <si>
    <t>CWP043185TN</t>
  </si>
  <si>
    <t>ELATION-36TRR14663AH19</t>
  </si>
  <si>
    <t>300 Pearl Street, Lot 77 Lumberton, NC 28358</t>
  </si>
  <si>
    <t>Pittman, Flora</t>
  </si>
  <si>
    <t>Lot 166 (TUP)</t>
  </si>
  <si>
    <t>300 Pearl Street Lot 166 Lumberton, NC 28358</t>
  </si>
  <si>
    <t>CWP043336TN</t>
  </si>
  <si>
    <t>Lot 78 (TUP)</t>
  </si>
  <si>
    <t>300 Pearl Street Lot 78 Lumberton, NC 28358</t>
  </si>
  <si>
    <t>Allen, Jean</t>
  </si>
  <si>
    <t>Lot 144 (TUP)</t>
  </si>
  <si>
    <t>Lot 169 (TUP)</t>
  </si>
  <si>
    <t>300 Pearl Street Lot 169 Lumberton, NC 28358</t>
  </si>
  <si>
    <t>CWP043630TN</t>
  </si>
  <si>
    <t>300 Pearl Street Lot 79 Lumberton, NC 28358</t>
  </si>
  <si>
    <t>Joseph, Marie</t>
  </si>
  <si>
    <t>Lot 145 (TUP)</t>
  </si>
  <si>
    <t>CWP044178TN</t>
  </si>
  <si>
    <t>300 Pearl Street Lot 80 Lumberton, NC 28358</t>
  </si>
  <si>
    <t>Boughman, Micah</t>
  </si>
  <si>
    <t>Lot 150 (TUP)</t>
  </si>
  <si>
    <t>CWP044182TN</t>
  </si>
  <si>
    <t>300 Pearl Street Lot 81 Lumberton, NC 28358</t>
  </si>
  <si>
    <t>Ransom, Avery</t>
  </si>
  <si>
    <t>Lot 153 (TUP)</t>
  </si>
  <si>
    <t>CWP044165TN</t>
  </si>
  <si>
    <t>Lot 82 (TUP)</t>
  </si>
  <si>
    <t>300 Pearl Street Lot 82 Lumberton, NC 28358</t>
  </si>
  <si>
    <t>Winslow, Roshonda</t>
  </si>
  <si>
    <t>Lot 154 (TUP)</t>
  </si>
  <si>
    <t>CWP044170TN</t>
  </si>
  <si>
    <t>Lot 83 (TUP)</t>
  </si>
  <si>
    <t>300 Pearl Street Lot 83 Lumberton, NC 28358</t>
  </si>
  <si>
    <t>Lewis, Lloyd</t>
  </si>
  <si>
    <t>Lot 155 (TUP)</t>
  </si>
  <si>
    <t>300 Pearl Street Lot 118 Lumberton, NC 28358</t>
  </si>
  <si>
    <t>CWP044172TN</t>
  </si>
  <si>
    <t>Lot 84 (TUP)</t>
  </si>
  <si>
    <t>300 Pearl Street Lot 84 Lumberton, NC 28358</t>
  </si>
  <si>
    <t>Preece, Matthew</t>
  </si>
  <si>
    <t>Lot 157 (TUP)</t>
  </si>
  <si>
    <t>300 Pearl Street Lot 134 Lumberton, NC 28358</t>
  </si>
  <si>
    <t>CWP044166TN</t>
  </si>
  <si>
    <t>Vosper, Cassandra</t>
  </si>
  <si>
    <t>Lot 158 (TUP)</t>
  </si>
  <si>
    <t>Lot 146 (TUP)</t>
  </si>
  <si>
    <t>300 Pearl Street Lot 146 Lumberton, NC 28358</t>
  </si>
  <si>
    <t>CWP042429TN</t>
  </si>
  <si>
    <t>THE GRAND- 36TRS14764AH20</t>
  </si>
  <si>
    <t>Lot 86 (TUP)</t>
  </si>
  <si>
    <t>300 Pearl Street Lot 86 Lumberton, NC 28358</t>
  </si>
  <si>
    <t>Moore, Ashley</t>
  </si>
  <si>
    <t>Lot 162 (TUP)</t>
  </si>
  <si>
    <t>Lot 147 (TUP)</t>
  </si>
  <si>
    <t>300 Pearl Street Lot 147 Lumberton, NC 28358</t>
  </si>
  <si>
    <t>CWP044821TN</t>
  </si>
  <si>
    <t>Ard, Dorri</t>
  </si>
  <si>
    <t>Lot 163 (TUP)</t>
  </si>
  <si>
    <t>300 Pearl Street Lot 155 Lumberton, NC 28358</t>
  </si>
  <si>
    <t>CWP044803TN</t>
  </si>
  <si>
    <t>The Grand</t>
  </si>
  <si>
    <t>300 Pearl Street Lot 88 Lumberton, NC 28358</t>
  </si>
  <si>
    <t>Perry, Brianna</t>
  </si>
  <si>
    <t>Lot 164 (TUP)</t>
  </si>
  <si>
    <t>Lot 156 (TUP)</t>
  </si>
  <si>
    <t>300 Pearl Street Lot 156 Lumberton, NC 28358</t>
  </si>
  <si>
    <t>CWP044811TN</t>
  </si>
  <si>
    <t>Dorsett, Irene</t>
  </si>
  <si>
    <t>Lot 165 (TUP)</t>
  </si>
  <si>
    <t>300 Pearl Street Lot 157 Lumberton, NC 28358</t>
  </si>
  <si>
    <t>CWP044818TN</t>
  </si>
  <si>
    <t>Furches, Christopher</t>
  </si>
  <si>
    <t>Lot 170 (TUP)</t>
  </si>
  <si>
    <t>300 Pearl Street Lot 162 Lumberton, NC 28358</t>
  </si>
  <si>
    <t>CWP044171TN</t>
  </si>
  <si>
    <t>300 Pearl Street Lot 91 Lumberton, NC 28358</t>
  </si>
  <si>
    <t>lopez, Jennifer</t>
  </si>
  <si>
    <t>300 Pearl Street Lot 163 Lumberton, NC 28358</t>
  </si>
  <si>
    <t>CWP044167TN</t>
  </si>
  <si>
    <t>300 Pearl Street Lot 92 Lumberton, NC 28358</t>
  </si>
  <si>
    <t>300 Pearl Street Lot 164 Lumberton, NC 28358</t>
  </si>
  <si>
    <t>CWP044816TN</t>
  </si>
  <si>
    <t>300 Pearl Street Lot 165 Lumberton, NC 28358</t>
  </si>
  <si>
    <t>CWP042438TN</t>
  </si>
  <si>
    <t>Lot 94 (TUP)</t>
  </si>
  <si>
    <t>300 Pearl Street Lot 94 Lumberton, NC 28358</t>
  </si>
  <si>
    <t>300 Pearl Street Lot 170 Lumberton, NC 28358</t>
  </si>
  <si>
    <t>CWP044823TN</t>
  </si>
  <si>
    <t>Lot 172 (TUP)</t>
  </si>
  <si>
    <t>300 Pearl Street Lot 172 Lumberton, NC 28358</t>
  </si>
  <si>
    <t>CWP044800TN</t>
  </si>
  <si>
    <t>Lot 171 (TUP)</t>
  </si>
  <si>
    <t>300 Pearl Street Lot 171 Lumberton, NC 28358</t>
  </si>
  <si>
    <t>CWP044801TN</t>
  </si>
  <si>
    <t>CWP049984TN</t>
  </si>
  <si>
    <t>300 Pearl Street Lot 98 Lumberton, NC 28358</t>
  </si>
  <si>
    <t>CWP048770TN</t>
  </si>
  <si>
    <t>300 Pearl Street Lot 99 Lumberton, NC 28358</t>
  </si>
  <si>
    <t>SRB037942AL</t>
  </si>
  <si>
    <t>Lot 100 (TUP)</t>
  </si>
  <si>
    <t>300 Pearl Street Lot 100 Lumberton, NC 28358</t>
  </si>
  <si>
    <t>SRB037951AL</t>
  </si>
  <si>
    <t>SRB037955AL</t>
  </si>
  <si>
    <t>SRB037956AL</t>
  </si>
  <si>
    <t>300 Pearl Street Lot 103 Lumberton, NC 28358</t>
  </si>
  <si>
    <t>SRB038020AL</t>
  </si>
  <si>
    <t>SRB037950AL</t>
  </si>
  <si>
    <t>300 Pearl Street Lot 105 Lumberton, NC 28358</t>
  </si>
  <si>
    <t>CWP048772TN</t>
  </si>
  <si>
    <t>Lot 106 (TUP)</t>
  </si>
  <si>
    <t>300 Pearl Street Lot 106 Lumberton, NC 28358</t>
  </si>
  <si>
    <t>CWP048769TN</t>
  </si>
  <si>
    <t>Lot 107 (TUP)</t>
  </si>
  <si>
    <t>300 Pearl Street Lot 107 Lumberton, NC 28358</t>
  </si>
  <si>
    <t>CWP048771TN</t>
  </si>
  <si>
    <t>300 Pearl Street Lot 108 Lumberton, NC 28358</t>
  </si>
  <si>
    <t>CWP048745TN</t>
  </si>
  <si>
    <t>CWP048811TN</t>
  </si>
  <si>
    <t>CWP049933TNAB</t>
  </si>
  <si>
    <t>Marvel</t>
  </si>
  <si>
    <t>CWP048773TN</t>
  </si>
  <si>
    <t>CWP048746TN</t>
  </si>
  <si>
    <t>CWP049461TN</t>
  </si>
  <si>
    <t>Lot 114 (TUP)</t>
  </si>
  <si>
    <t>300 Pearl Street Lot 114 Lumberton, NC 28358</t>
  </si>
  <si>
    <t>CWP049428TN</t>
  </si>
  <si>
    <t>300 Pearl Street Lot 115 Lumberton, NC 28358</t>
  </si>
  <si>
    <t>CWP049432TN</t>
  </si>
  <si>
    <t>Lot 116 (TUP)</t>
  </si>
  <si>
    <t>300 Pearl Street Lot 116 Lumberton, NC 28358</t>
  </si>
  <si>
    <t>CWP049417TN</t>
  </si>
  <si>
    <t>Lot 117 (TUP)</t>
  </si>
  <si>
    <t>300 Pearl Street Lot 117 Lumberton, NC 28358</t>
  </si>
  <si>
    <t>CWP049421TN</t>
  </si>
  <si>
    <t>CWP049463TN</t>
  </si>
  <si>
    <t>CWP048813TN</t>
  </si>
  <si>
    <t>300 Pearl Street Lot 124 Lumberton, NC 28358</t>
  </si>
  <si>
    <t>CWP049459TN</t>
  </si>
  <si>
    <t>300 Pearl Street Lot 127 Lumberton, NC 28358</t>
  </si>
  <si>
    <t>CWP049441TN</t>
  </si>
  <si>
    <t>300 Pearl Street Lot 122 Lumberton, NC 28358</t>
  </si>
  <si>
    <t>300 Pearl Street Lot 128 Lumberton, NC 28358</t>
  </si>
  <si>
    <t>CWP048743TN</t>
  </si>
  <si>
    <t>Lot 130 (TUP)</t>
  </si>
  <si>
    <t>300 Pearl Street Lot 130 Lumberton, NC 28358</t>
  </si>
  <si>
    <t>CWP048744TN</t>
  </si>
  <si>
    <t>300 Pearl Street Lot 137 Lumberton, NC 28358</t>
  </si>
  <si>
    <t>CWP049228TN</t>
  </si>
  <si>
    <t>300 Pearl Street Lot 144 Lumberton, NC 28358</t>
  </si>
  <si>
    <t>SRB038038AL</t>
  </si>
  <si>
    <t>300 Pearl Street Lot 145 Lumberton, NC 28358</t>
  </si>
  <si>
    <t>SRB037952AL</t>
  </si>
  <si>
    <t>300 Pearl Street Lot 150 Lumberton, NC 28358</t>
  </si>
  <si>
    <t>CWP049439TN</t>
  </si>
  <si>
    <t>Lot 151 (TUP)</t>
  </si>
  <si>
    <t>300 Pearl Street Lot 151 Lumberton, NC 28358</t>
  </si>
  <si>
    <t>CWP048816TN</t>
  </si>
  <si>
    <t>300 Pearl Street Lot 129 Lumberton, NC 28358</t>
  </si>
  <si>
    <t>300 Pearl Street Lot 153 Lumberton, NC 28358</t>
  </si>
  <si>
    <t>SRB037953AL</t>
  </si>
  <si>
    <t>300 Pearl Street Lot 154 Lumberton, NC 28358</t>
  </si>
  <si>
    <t>SRB037944AL</t>
  </si>
  <si>
    <t>300 Pearl Street Lot 158 Lumberton, NC 28358</t>
  </si>
  <si>
    <t>SRB037547AL</t>
  </si>
  <si>
    <t>Lot 159 (TUP)</t>
  </si>
  <si>
    <t>300 Pearl Street Lot 159 Lumberton, NC 28358</t>
  </si>
  <si>
    <t>SRB037546AL</t>
  </si>
  <si>
    <t>Lot 133 (TUP)</t>
  </si>
  <si>
    <t>300 Pearl Street Lot 133 Lumberton, NC 28358</t>
  </si>
  <si>
    <t>Lot 168 (TUP)</t>
  </si>
  <si>
    <t>300 Pearl Street Lot 168 Lumberton, NC 28358</t>
  </si>
  <si>
    <t>SRB037954AL</t>
  </si>
  <si>
    <t>Lot 73 (TUP)</t>
  </si>
  <si>
    <t>300 Pearl Street, Lot 73 Lumberton, NC 28358</t>
  </si>
  <si>
    <t>SRB037941AL</t>
  </si>
  <si>
    <t>300 Pearl Street Lot 135 Lumberton, NC 28358</t>
  </si>
  <si>
    <t>SRB040693AL</t>
  </si>
  <si>
    <t>SRB041822AL</t>
  </si>
  <si>
    <t>300 Pearl Street Lot 141 Lumberton, NC 28358</t>
  </si>
  <si>
    <t>Lot 148 (TUP)</t>
  </si>
  <si>
    <t>300 Pearl Street Lot 148 Lumberton, NC 28358</t>
  </si>
  <si>
    <t>Lot 149 (TUP)</t>
  </si>
  <si>
    <t>300 Pearl Street Lot 149 Lumberton, NC 28358</t>
  </si>
  <si>
    <t>Lot 152 (TUP)</t>
  </si>
  <si>
    <t>300 Pearl Street Lot 152 Lumberton, NC 28358</t>
  </si>
  <si>
    <r>
      <rPr>
        <i/>
        <sz val="8.5"/>
        <rFont val="Arial"/>
        <family val="2"/>
      </rPr>
      <t>As of 01/04/24</t>
    </r>
  </si>
  <si>
    <t>Profit &amp; Loss 12 Month Recap</t>
  </si>
  <si>
    <t>Monthly recap 12/01/22 - 11/30/23  (accrual basis)</t>
  </si>
  <si>
    <t>DEC 22</t>
  </si>
  <si>
    <t>JAN 23</t>
  </si>
  <si>
    <t>FEB 23</t>
  </si>
  <si>
    <t>MAR 23</t>
  </si>
  <si>
    <t>APR 23</t>
  </si>
  <si>
    <t>MAY 23</t>
  </si>
  <si>
    <t>JUN 23</t>
  </si>
  <si>
    <t>JUL 23</t>
  </si>
  <si>
    <t>AUG 23</t>
  </si>
  <si>
    <t>SEP 23</t>
  </si>
  <si>
    <t>OCT 23</t>
  </si>
  <si>
    <t>NOV 23</t>
  </si>
  <si>
    <t>TOTAL</t>
  </si>
  <si>
    <t>Broker Assigned GL Code</t>
  </si>
  <si>
    <t xml:space="preserve">    4100 Rental Income (non-posting)</t>
  </si>
  <si>
    <t xml:space="preserve">        4101 Lot Rent</t>
  </si>
  <si>
    <t xml:space="preserve">        4109 NSF Fees</t>
  </si>
  <si>
    <t xml:space="preserve">        4110 Late Fees</t>
  </si>
  <si>
    <t xml:space="preserve">        4119 Home Rent</t>
  </si>
  <si>
    <t xml:space="preserve">        4124 Fines, Penalties &amp; Damages</t>
  </si>
  <si>
    <t xml:space="preserve">        4100 Total Rental Income (non-posting)</t>
  </si>
  <si>
    <t xml:space="preserve">    4400 Utility Income (non-posting)</t>
  </si>
  <si>
    <t xml:space="preserve">        4402 Water &amp; Sewer Maintenance Services</t>
  </si>
  <si>
    <t xml:space="preserve">        4400 Total Utility Income (non-posting)</t>
  </si>
  <si>
    <t>INCOME</t>
  </si>
  <si>
    <t xml:space="preserve">    5000 Park Management Fees Expense</t>
  </si>
  <si>
    <t xml:space="preserve">    5020 Travel &amp; Entertainment Expense (non-posting)</t>
  </si>
  <si>
    <t xml:space="preserve">        5028 Travel-Parks</t>
  </si>
  <si>
    <t xml:space="preserve">        5020 Total Travel &amp; Entertainment Expense (non-posting)</t>
  </si>
  <si>
    <t xml:space="preserve">    5050 Insurance Expense (non-posting)</t>
  </si>
  <si>
    <t xml:space="preserve">        5053 Liability Insurance Expense</t>
  </si>
  <si>
    <t xml:space="preserve">        5050 Total Insurance Expense (non-posting)</t>
  </si>
  <si>
    <t xml:space="preserve">    5100 Repairs &amp; Maintenance Expense (non-posting)</t>
  </si>
  <si>
    <t xml:space="preserve">        5108 Lawn maintenance</t>
  </si>
  <si>
    <t xml:space="preserve">        5109 Home Repairs &amp; Maintenance</t>
  </si>
  <si>
    <t xml:space="preserve">        5114 Security </t>
  </si>
  <si>
    <t xml:space="preserve">        5100 Total Repairs &amp; Maintenance Expense (non-posting)</t>
  </si>
  <si>
    <t xml:space="preserve">    5300 Taxes Expense (non-posting)</t>
  </si>
  <si>
    <t xml:space="preserve">        5301 Property Taxes</t>
  </si>
  <si>
    <t xml:space="preserve">        5300 Total Taxes Expense (non-posting)</t>
  </si>
  <si>
    <t xml:space="preserve">    5400 Utilities Expense (non-posting)</t>
  </si>
  <si>
    <t xml:space="preserve">        5402 Water &amp; Sewer</t>
  </si>
  <si>
    <t xml:space="preserve">        5403 Water Maintenance &amp; Services</t>
  </si>
  <si>
    <t xml:space="preserve">        5404 Electric</t>
  </si>
  <si>
    <t xml:space="preserve">        5405 Garbage</t>
  </si>
  <si>
    <t xml:space="preserve">        5400 Total Utilities Expense (non-posting)</t>
  </si>
  <si>
    <t xml:space="preserve">    5600 Miscellaneous Expense (non-posting)</t>
  </si>
  <si>
    <t xml:space="preserve">        5650 Bank and Merchant Fees</t>
  </si>
  <si>
    <t xml:space="preserve">        5600 Total Miscellaneous Expense (non-posting)</t>
  </si>
  <si>
    <t xml:space="preserve">    6120 Bad Debt</t>
  </si>
  <si>
    <t>EXPENSE</t>
  </si>
  <si>
    <t>NOI</t>
  </si>
  <si>
    <t>N/O EXPENSE</t>
  </si>
  <si>
    <t xml:space="preserve">    5111 Rental Home Lease Cost</t>
  </si>
  <si>
    <t xml:space="preserve">    6200 Depreciation Expense</t>
  </si>
  <si>
    <t xml:space="preserve">    6201 Amortization Expense</t>
  </si>
  <si>
    <t>NET INCOME</t>
  </si>
  <si>
    <t>NET INCOME SUMMARY</t>
  </si>
  <si>
    <t>Income</t>
  </si>
  <si>
    <t>Expense</t>
  </si>
  <si>
    <t>Net Operating Income</t>
  </si>
  <si>
    <t>Non Operating Expense</t>
  </si>
  <si>
    <t xml:space="preserve">        4103 Pet Fees</t>
  </si>
  <si>
    <t xml:space="preserve">        4108 Application Fees</t>
  </si>
  <si>
    <t xml:space="preserve">        4123 Repair &amp; Maintenance</t>
  </si>
  <si>
    <t xml:space="preserve">    5001 Advertising and Promotion (non-posting)</t>
  </si>
  <si>
    <t xml:space="preserve">        5002 Marketing</t>
  </si>
  <si>
    <t xml:space="preserve">        5001 Total Advertising and Promotion (non-posting)</t>
  </si>
  <si>
    <t xml:space="preserve">    5030 Landscaping &amp; Grounds Maintenance (non-posting)</t>
  </si>
  <si>
    <t xml:space="preserve">        5031 Pest Control</t>
  </si>
  <si>
    <t xml:space="preserve">        5030 Total Landscaping &amp; Grounds Maintenance (non-posting)</t>
  </si>
  <si>
    <r>
      <rPr>
        <b/>
        <sz val="16.5"/>
        <rFont val="Arial"/>
        <family val="2"/>
      </rPr>
      <t>Rent Roll &amp; Recurring Charges</t>
    </r>
  </si>
  <si>
    <t>Rent Roll &amp; Recurring Charges</t>
  </si>
  <si>
    <t>Park: Central Park #2</t>
  </si>
  <si>
    <t>As of 01/04/24</t>
  </si>
  <si>
    <r>
      <rPr>
        <sz val="9"/>
        <rFont val="Arial"/>
        <family val="2"/>
      </rPr>
      <t>Park: Central Park #3</t>
    </r>
  </si>
  <si>
    <r>
      <rPr>
        <sz val="7.5"/>
        <rFont val="Arial"/>
        <family val="2"/>
      </rPr>
      <t>Waters, Joshua</t>
    </r>
  </si>
  <si>
    <r>
      <rPr>
        <sz val="7.5"/>
        <rFont val="Arial"/>
        <family val="2"/>
      </rPr>
      <t>29 Thomas (CP3)</t>
    </r>
  </si>
  <si>
    <r>
      <rPr>
        <sz val="7.5"/>
        <rFont val="Arial"/>
        <family val="2"/>
      </rPr>
      <t>Jackson, Tyquawn</t>
    </r>
  </si>
  <si>
    <r>
      <rPr>
        <sz val="7.5"/>
        <rFont val="Arial"/>
        <family val="2"/>
      </rPr>
      <t>41 Thomas (CP3)</t>
    </r>
  </si>
  <si>
    <r>
      <rPr>
        <sz val="7.5"/>
        <rFont val="Arial"/>
        <family val="2"/>
      </rPr>
      <t>Dennard, Amanda</t>
    </r>
  </si>
  <si>
    <r>
      <rPr>
        <sz val="7.5"/>
        <rFont val="Arial"/>
        <family val="2"/>
      </rPr>
      <t>51 Thomas (CP3)</t>
    </r>
  </si>
  <si>
    <r>
      <rPr>
        <sz val="7.5"/>
        <rFont val="Arial"/>
        <family val="2"/>
      </rPr>
      <t>Slate, Rayion</t>
    </r>
  </si>
  <si>
    <r>
      <rPr>
        <sz val="7.5"/>
        <rFont val="Arial"/>
        <family val="2"/>
      </rPr>
      <t>57 Pebble (CP3)</t>
    </r>
  </si>
  <si>
    <r>
      <rPr>
        <sz val="7.5"/>
        <rFont val="Arial"/>
        <family val="2"/>
      </rPr>
      <t>Armstrong, Sheryl</t>
    </r>
  </si>
  <si>
    <r>
      <rPr>
        <sz val="7.5"/>
        <rFont val="Arial"/>
        <family val="2"/>
      </rPr>
      <t>65 Pebble (CP3)</t>
    </r>
  </si>
  <si>
    <r>
      <rPr>
        <sz val="7.5"/>
        <rFont val="Arial"/>
        <family val="2"/>
      </rPr>
      <t>Robinson, Alicia</t>
    </r>
  </si>
  <si>
    <r>
      <rPr>
        <sz val="7.5"/>
        <rFont val="Arial"/>
        <family val="2"/>
      </rPr>
      <t>73 Pebble (CP3)</t>
    </r>
  </si>
  <si>
    <r>
      <rPr>
        <sz val="7.5"/>
        <rFont val="Arial"/>
        <family val="2"/>
      </rPr>
      <t>Banks, Harold</t>
    </r>
  </si>
  <si>
    <r>
      <rPr>
        <sz val="7.5"/>
        <rFont val="Arial"/>
        <family val="2"/>
      </rPr>
      <t>73 Thomas (CP3)</t>
    </r>
  </si>
  <si>
    <r>
      <rPr>
        <sz val="7.5"/>
        <rFont val="Arial"/>
        <family val="2"/>
      </rPr>
      <t>Mclean, Brice</t>
    </r>
  </si>
  <si>
    <r>
      <rPr>
        <sz val="7.5"/>
        <rFont val="Arial"/>
        <family val="2"/>
      </rPr>
      <t>75 Thomas (CP3)</t>
    </r>
  </si>
  <si>
    <r>
      <rPr>
        <sz val="7.5"/>
        <rFont val="Arial"/>
        <family val="2"/>
      </rPr>
      <t>Williams, Christopher</t>
    </r>
  </si>
  <si>
    <r>
      <rPr>
        <sz val="7.5"/>
        <rFont val="Arial"/>
        <family val="2"/>
      </rPr>
      <t>81 Thomas (CP3)</t>
    </r>
  </si>
  <si>
    <t>Park: Central Park #3</t>
  </si>
  <si>
    <t xml:space="preserve">        5104 Park Maintenance </t>
  </si>
  <si>
    <r>
      <rPr>
        <i/>
        <sz val="8"/>
        <rFont val="Arial"/>
        <family val="2"/>
      </rPr>
      <t>As of 01/04/24</t>
    </r>
  </si>
  <si>
    <r>
      <rPr>
        <sz val="7"/>
        <rFont val="Arial"/>
        <family val="2"/>
      </rPr>
      <t>Park-owned</t>
    </r>
  </si>
  <si>
    <r>
      <rPr>
        <sz val="7"/>
        <rFont val="Arial"/>
        <family val="2"/>
      </rPr>
      <t>Tenant-owned</t>
    </r>
  </si>
  <si>
    <r>
      <rPr>
        <b/>
        <sz val="15.5"/>
        <rFont val="Arial"/>
        <family val="2"/>
      </rPr>
      <t>Rent Roll &amp; Recurring Charges</t>
    </r>
  </si>
  <si>
    <r>
      <rPr>
        <sz val="8.5"/>
        <rFont val="Arial"/>
        <family val="2"/>
      </rPr>
      <t>Park: Turner Park</t>
    </r>
  </si>
  <si>
    <r>
      <rPr>
        <sz val="7"/>
        <rFont val="Arial"/>
        <family val="2"/>
      </rPr>
      <t>Clark, Kenisha</t>
    </r>
  </si>
  <si>
    <r>
      <rPr>
        <sz val="7"/>
        <rFont val="Arial"/>
        <family val="2"/>
      </rPr>
      <t>Lot 1 (TUP)</t>
    </r>
  </si>
  <si>
    <r>
      <rPr>
        <sz val="7"/>
        <rFont val="Arial"/>
        <family val="2"/>
      </rPr>
      <t>White, Jasmyn</t>
    </r>
  </si>
  <si>
    <r>
      <rPr>
        <sz val="7"/>
        <rFont val="Arial"/>
        <family val="2"/>
      </rPr>
      <t>Lot 2 (TUP)</t>
    </r>
  </si>
  <si>
    <r>
      <rPr>
        <sz val="7"/>
        <rFont val="Arial"/>
        <family val="2"/>
      </rPr>
      <t>Thompson, Anthony</t>
    </r>
  </si>
  <si>
    <r>
      <rPr>
        <sz val="7"/>
        <rFont val="Arial"/>
        <family val="2"/>
      </rPr>
      <t>Lot 3 (TUP)</t>
    </r>
  </si>
  <si>
    <r>
      <rPr>
        <sz val="7"/>
        <rFont val="Arial"/>
        <family val="2"/>
      </rPr>
      <t>Whitted, Tereesa</t>
    </r>
  </si>
  <si>
    <r>
      <rPr>
        <sz val="7"/>
        <rFont val="Arial"/>
        <family val="2"/>
      </rPr>
      <t>Lot 4 (TUP)</t>
    </r>
  </si>
  <si>
    <r>
      <rPr>
        <sz val="7"/>
        <rFont val="Arial"/>
        <family val="2"/>
      </rPr>
      <t>Locklear, Frankie</t>
    </r>
  </si>
  <si>
    <r>
      <rPr>
        <sz val="7"/>
        <rFont val="Arial"/>
        <family val="2"/>
      </rPr>
      <t>Lot 7 (TUP)</t>
    </r>
  </si>
  <si>
    <r>
      <rPr>
        <sz val="7"/>
        <rFont val="Arial"/>
        <family val="2"/>
      </rPr>
      <t>Bethea, Tammy</t>
    </r>
  </si>
  <si>
    <r>
      <rPr>
        <sz val="7"/>
        <rFont val="Arial"/>
        <family val="2"/>
      </rPr>
      <t>Lot 8 (TUP)</t>
    </r>
  </si>
  <si>
    <r>
      <rPr>
        <sz val="7"/>
        <rFont val="Arial"/>
        <family val="2"/>
      </rPr>
      <t>Waller, Jacqueline</t>
    </r>
  </si>
  <si>
    <r>
      <rPr>
        <sz val="7"/>
        <rFont val="Arial"/>
        <family val="2"/>
      </rPr>
      <t>Lot 12 (TUP)</t>
    </r>
  </si>
  <si>
    <r>
      <rPr>
        <sz val="7"/>
        <rFont val="Arial"/>
        <family val="2"/>
      </rPr>
      <t>Spell, Ny-Jheka</t>
    </r>
  </si>
  <si>
    <r>
      <rPr>
        <sz val="7"/>
        <rFont val="Arial"/>
        <family val="2"/>
      </rPr>
      <t>Lot 13 (TUP)</t>
    </r>
  </si>
  <si>
    <r>
      <rPr>
        <sz val="7"/>
        <rFont val="Arial"/>
        <family val="2"/>
      </rPr>
      <t>Pittman, Kevin</t>
    </r>
  </si>
  <si>
    <r>
      <rPr>
        <sz val="7"/>
        <rFont val="Arial"/>
        <family val="2"/>
      </rPr>
      <t>Lot 17 (TUP)</t>
    </r>
  </si>
  <si>
    <r>
      <rPr>
        <sz val="7"/>
        <rFont val="Arial"/>
        <family val="2"/>
      </rPr>
      <t>Pone, Eric</t>
    </r>
  </si>
  <si>
    <r>
      <rPr>
        <sz val="7"/>
        <rFont val="Arial"/>
        <family val="2"/>
      </rPr>
      <t>Lot 18 (TUP)</t>
    </r>
  </si>
  <si>
    <r>
      <rPr>
        <sz val="7"/>
        <rFont val="Arial"/>
        <family val="2"/>
      </rPr>
      <t>Sepulveda, Janese</t>
    </r>
  </si>
  <si>
    <r>
      <rPr>
        <sz val="7"/>
        <rFont val="Arial"/>
        <family val="2"/>
      </rPr>
      <t>Lot 22 (TUP)</t>
    </r>
  </si>
  <si>
    <r>
      <rPr>
        <sz val="7"/>
        <rFont val="Arial"/>
        <family val="2"/>
      </rPr>
      <t>Oxendine, Jonathan</t>
    </r>
  </si>
  <si>
    <r>
      <rPr>
        <sz val="7"/>
        <rFont val="Arial"/>
        <family val="2"/>
      </rPr>
      <t>Lot 24 (TUP)</t>
    </r>
  </si>
  <si>
    <r>
      <rPr>
        <sz val="7"/>
        <rFont val="Arial"/>
        <family val="2"/>
      </rPr>
      <t>Davis, Brad</t>
    </r>
  </si>
  <si>
    <r>
      <rPr>
        <sz val="7"/>
        <rFont val="Arial"/>
        <family val="2"/>
      </rPr>
      <t>Lot 26 (TUP)</t>
    </r>
  </si>
  <si>
    <r>
      <rPr>
        <sz val="7"/>
        <rFont val="Arial"/>
        <family val="2"/>
      </rPr>
      <t>Moore, Sheila</t>
    </r>
  </si>
  <si>
    <r>
      <rPr>
        <sz val="7"/>
        <rFont val="Arial"/>
        <family val="2"/>
      </rPr>
      <t>Lot 27 (TUP)</t>
    </r>
  </si>
  <si>
    <r>
      <rPr>
        <sz val="7"/>
        <rFont val="Arial"/>
        <family val="2"/>
      </rPr>
      <t>Simpson, Leneea</t>
    </r>
  </si>
  <si>
    <r>
      <rPr>
        <sz val="7"/>
        <rFont val="Arial"/>
        <family val="2"/>
      </rPr>
      <t>Lot 29 (TUP)</t>
    </r>
  </si>
  <si>
    <r>
      <rPr>
        <sz val="7"/>
        <rFont val="Arial"/>
        <family val="2"/>
      </rPr>
      <t>Hammond, Kathleen</t>
    </r>
  </si>
  <si>
    <r>
      <rPr>
        <sz val="7"/>
        <rFont val="Arial"/>
        <family val="2"/>
      </rPr>
      <t>Lot 30 (TUP)</t>
    </r>
  </si>
  <si>
    <r>
      <rPr>
        <sz val="7"/>
        <rFont val="Arial"/>
        <family val="2"/>
      </rPr>
      <t>Hankins, Latrice</t>
    </r>
  </si>
  <si>
    <r>
      <rPr>
        <sz val="7"/>
        <rFont val="Arial"/>
        <family val="2"/>
      </rPr>
      <t>Lot 31 (TUP)</t>
    </r>
  </si>
  <si>
    <r>
      <rPr>
        <sz val="7"/>
        <rFont val="Arial"/>
        <family val="2"/>
      </rPr>
      <t>Reynolds, Ruth</t>
    </r>
  </si>
  <si>
    <r>
      <rPr>
        <sz val="7"/>
        <rFont val="Arial"/>
        <family val="2"/>
      </rPr>
      <t>Lot 32 (TUP)</t>
    </r>
  </si>
  <si>
    <r>
      <rPr>
        <sz val="7"/>
        <rFont val="Arial"/>
        <family val="2"/>
      </rPr>
      <t>Lowery, Mitchel</t>
    </r>
  </si>
  <si>
    <r>
      <rPr>
        <sz val="7"/>
        <rFont val="Arial"/>
        <family val="2"/>
      </rPr>
      <t>Lot 33 (TUP)</t>
    </r>
  </si>
  <si>
    <r>
      <rPr>
        <sz val="7"/>
        <rFont val="Arial"/>
        <family val="2"/>
      </rPr>
      <t>Jones, Mary</t>
    </r>
  </si>
  <si>
    <r>
      <rPr>
        <sz val="7"/>
        <rFont val="Arial"/>
        <family val="2"/>
      </rPr>
      <t>Lot 36 (TUP)</t>
    </r>
  </si>
  <si>
    <r>
      <rPr>
        <sz val="7"/>
        <rFont val="Arial"/>
        <family val="2"/>
      </rPr>
      <t>Chavis, Courtney</t>
    </r>
  </si>
  <si>
    <r>
      <rPr>
        <sz val="7"/>
        <rFont val="Arial"/>
        <family val="2"/>
      </rPr>
      <t>Lot 37 (TUP)</t>
    </r>
  </si>
  <si>
    <r>
      <rPr>
        <sz val="7"/>
        <rFont val="Arial"/>
        <family val="2"/>
      </rPr>
      <t>Lovett, Francine</t>
    </r>
  </si>
  <si>
    <r>
      <rPr>
        <sz val="7"/>
        <rFont val="Arial"/>
        <family val="2"/>
      </rPr>
      <t>Lot 39 (TUP)</t>
    </r>
  </si>
  <si>
    <r>
      <rPr>
        <sz val="7"/>
        <rFont val="Arial"/>
        <family val="2"/>
      </rPr>
      <t>McNeil, Lillian</t>
    </r>
  </si>
  <si>
    <r>
      <rPr>
        <sz val="7"/>
        <rFont val="Arial"/>
        <family val="2"/>
      </rPr>
      <t>Lot 40 (TUP)</t>
    </r>
  </si>
  <si>
    <r>
      <rPr>
        <sz val="7"/>
        <rFont val="Arial"/>
        <family val="2"/>
      </rPr>
      <t>Prophet, Phyllis</t>
    </r>
  </si>
  <si>
    <r>
      <rPr>
        <sz val="7"/>
        <rFont val="Arial"/>
        <family val="2"/>
      </rPr>
      <t>Lot 42 (TUP)</t>
    </r>
  </si>
  <si>
    <r>
      <rPr>
        <sz val="7"/>
        <rFont val="Arial"/>
        <family val="2"/>
      </rPr>
      <t>Coleman, Imani</t>
    </r>
  </si>
  <si>
    <r>
      <rPr>
        <sz val="7"/>
        <rFont val="Arial"/>
        <family val="2"/>
      </rPr>
      <t>Lot 43 (TUP)</t>
    </r>
  </si>
  <si>
    <r>
      <rPr>
        <sz val="7"/>
        <rFont val="Arial"/>
        <family val="2"/>
      </rPr>
      <t>Mckellar, Raeshia</t>
    </r>
  </si>
  <si>
    <r>
      <rPr>
        <sz val="7"/>
        <rFont val="Arial"/>
        <family val="2"/>
      </rPr>
      <t>Lot 46 (TUP)</t>
    </r>
  </si>
  <si>
    <r>
      <rPr>
        <sz val="7"/>
        <rFont val="Arial"/>
        <family val="2"/>
      </rPr>
      <t>Cox, Benjamin</t>
    </r>
  </si>
  <si>
    <r>
      <rPr>
        <sz val="7"/>
        <rFont val="Arial"/>
        <family val="2"/>
      </rPr>
      <t>Lot 47 (TUP)</t>
    </r>
  </si>
  <si>
    <r>
      <rPr>
        <sz val="7"/>
        <rFont val="Arial"/>
        <family val="2"/>
      </rPr>
      <t>Locklear, Penny</t>
    </r>
  </si>
  <si>
    <r>
      <rPr>
        <sz val="7"/>
        <rFont val="Arial"/>
        <family val="2"/>
      </rPr>
      <t>Lot 49 (TUP)</t>
    </r>
  </si>
  <si>
    <r>
      <rPr>
        <sz val="7"/>
        <rFont val="Arial"/>
        <family val="2"/>
      </rPr>
      <t>Smith, Wonie</t>
    </r>
  </si>
  <si>
    <r>
      <rPr>
        <sz val="7"/>
        <rFont val="Arial"/>
        <family val="2"/>
      </rPr>
      <t>Lot 52 (TUP)</t>
    </r>
  </si>
  <si>
    <r>
      <rPr>
        <sz val="7"/>
        <rFont val="Arial"/>
        <family val="2"/>
      </rPr>
      <t>Bowen, Gerald</t>
    </r>
  </si>
  <si>
    <r>
      <rPr>
        <sz val="7"/>
        <rFont val="Arial"/>
        <family val="2"/>
      </rPr>
      <t>Lot 54 (TUP)</t>
    </r>
  </si>
  <si>
    <r>
      <rPr>
        <sz val="7"/>
        <rFont val="Arial"/>
        <family val="2"/>
      </rPr>
      <t>Murphy, Janice</t>
    </r>
  </si>
  <si>
    <r>
      <rPr>
        <sz val="7"/>
        <rFont val="Arial"/>
        <family val="2"/>
      </rPr>
      <t>Lot 55 (TUP)</t>
    </r>
  </si>
  <si>
    <r>
      <rPr>
        <sz val="7"/>
        <rFont val="Arial"/>
        <family val="2"/>
      </rPr>
      <t>Faulk, Gcolby</t>
    </r>
  </si>
  <si>
    <r>
      <rPr>
        <sz val="7"/>
        <rFont val="Arial"/>
        <family val="2"/>
      </rPr>
      <t>Lot 56 (TUP)</t>
    </r>
  </si>
  <si>
    <r>
      <rPr>
        <sz val="7"/>
        <rFont val="Arial"/>
        <family val="2"/>
      </rPr>
      <t>Colson, Tony</t>
    </r>
  </si>
  <si>
    <r>
      <rPr>
        <sz val="7"/>
        <rFont val="Arial"/>
        <family val="2"/>
      </rPr>
      <t>Lot 59 (TUP)</t>
    </r>
  </si>
  <si>
    <r>
      <rPr>
        <sz val="7"/>
        <rFont val="Arial"/>
        <family val="2"/>
      </rPr>
      <t>Trice, Fay</t>
    </r>
  </si>
  <si>
    <r>
      <rPr>
        <sz val="7"/>
        <rFont val="Arial"/>
        <family val="2"/>
      </rPr>
      <t>Lot 63 (TUP)</t>
    </r>
  </si>
  <si>
    <r>
      <rPr>
        <sz val="7"/>
        <rFont val="Arial"/>
        <family val="2"/>
      </rPr>
      <t>Wynn, Shaliyah</t>
    </r>
  </si>
  <si>
    <r>
      <rPr>
        <sz val="7"/>
        <rFont val="Arial"/>
        <family val="2"/>
      </rPr>
      <t>Lot 64 (TUP)</t>
    </r>
  </si>
  <si>
    <r>
      <rPr>
        <sz val="7"/>
        <rFont val="Arial"/>
        <family val="2"/>
      </rPr>
      <t>Townsend, Charlton</t>
    </r>
  </si>
  <si>
    <r>
      <rPr>
        <sz val="7"/>
        <rFont val="Arial"/>
        <family val="2"/>
      </rPr>
      <t>Lot 66 (TUP)</t>
    </r>
  </si>
  <si>
    <r>
      <rPr>
        <sz val="7"/>
        <rFont val="Arial"/>
        <family val="2"/>
      </rPr>
      <t>Gayhardt, Amber</t>
    </r>
  </si>
  <si>
    <r>
      <rPr>
        <sz val="7"/>
        <rFont val="Arial"/>
        <family val="2"/>
      </rPr>
      <t>Lot 67 (TUP)</t>
    </r>
  </si>
  <si>
    <r>
      <rPr>
        <sz val="7"/>
        <rFont val="Arial"/>
        <family val="2"/>
      </rPr>
      <t>Weir, Michelle</t>
    </r>
  </si>
  <si>
    <r>
      <rPr>
        <sz val="7"/>
        <rFont val="Arial"/>
        <family val="2"/>
      </rPr>
      <t>Lot 68 (TUP)</t>
    </r>
  </si>
  <si>
    <r>
      <rPr>
        <sz val="7"/>
        <rFont val="Arial"/>
        <family val="2"/>
      </rPr>
      <t>Underwood, Sasha</t>
    </r>
  </si>
  <si>
    <r>
      <rPr>
        <sz val="7"/>
        <rFont val="Arial"/>
        <family val="2"/>
      </rPr>
      <t>Lot 69 (TUP)</t>
    </r>
  </si>
  <si>
    <r>
      <rPr>
        <sz val="7"/>
        <rFont val="Arial"/>
        <family val="2"/>
      </rPr>
      <t>Grainger, Christopher</t>
    </r>
  </si>
  <si>
    <r>
      <rPr>
        <sz val="7"/>
        <rFont val="Arial"/>
        <family val="2"/>
      </rPr>
      <t>Lot 75 (TUP)</t>
    </r>
  </si>
  <si>
    <r>
      <rPr>
        <sz val="7"/>
        <rFont val="Arial"/>
        <family val="2"/>
      </rPr>
      <t>Locklear, Kathy</t>
    </r>
  </si>
  <si>
    <r>
      <rPr>
        <sz val="7"/>
        <rFont val="Arial"/>
        <family val="2"/>
      </rPr>
      <t>Lot 76 (TUP)</t>
    </r>
  </si>
  <si>
    <r>
      <rPr>
        <sz val="7"/>
        <rFont val="Arial"/>
        <family val="2"/>
      </rPr>
      <t>Wharton, Bettie</t>
    </r>
  </si>
  <si>
    <r>
      <rPr>
        <sz val="7"/>
        <rFont val="Arial"/>
        <family val="2"/>
      </rPr>
      <t>Lot 79 (TUP)</t>
    </r>
  </si>
  <si>
    <r>
      <rPr>
        <sz val="7"/>
        <rFont val="Arial"/>
        <family val="2"/>
      </rPr>
      <t>Dejesus, Janira</t>
    </r>
  </si>
  <si>
    <r>
      <rPr>
        <sz val="7"/>
        <rFont val="Arial"/>
        <family val="2"/>
      </rPr>
      <t>Lot 80 (TUP)</t>
    </r>
  </si>
  <si>
    <r>
      <rPr>
        <sz val="7"/>
        <rFont val="Arial"/>
        <family val="2"/>
      </rPr>
      <t>Zeigler, Samantha</t>
    </r>
  </si>
  <si>
    <r>
      <rPr>
        <sz val="7"/>
        <rFont val="Arial"/>
        <family val="2"/>
      </rPr>
      <t>Lot 81 (TUP)</t>
    </r>
  </si>
  <si>
    <r>
      <rPr>
        <sz val="7"/>
        <rFont val="Arial"/>
        <family val="2"/>
      </rPr>
      <t>Velasquez, Reinaldo</t>
    </r>
  </si>
  <si>
    <r>
      <rPr>
        <sz val="7"/>
        <rFont val="Arial"/>
        <family val="2"/>
      </rPr>
      <t>Lot 85 (TUP)</t>
    </r>
  </si>
  <si>
    <r>
      <rPr>
        <sz val="7"/>
        <rFont val="Arial"/>
        <family val="2"/>
      </rPr>
      <t>Jacobs, Tilo</t>
    </r>
  </si>
  <si>
    <r>
      <rPr>
        <sz val="7"/>
        <rFont val="Arial"/>
        <family val="2"/>
      </rPr>
      <t>Lot 88 (TUP)</t>
    </r>
  </si>
  <si>
    <r>
      <rPr>
        <sz val="7"/>
        <rFont val="Arial"/>
        <family val="2"/>
      </rPr>
      <t>Gregg, Tiana</t>
    </r>
  </si>
  <si>
    <r>
      <rPr>
        <sz val="7"/>
        <rFont val="Arial"/>
        <family val="2"/>
      </rPr>
      <t>Lot 91 (TUP)</t>
    </r>
  </si>
  <si>
    <r>
      <rPr>
        <sz val="7"/>
        <rFont val="Arial"/>
        <family val="2"/>
      </rPr>
      <t>Moore, Tabitha</t>
    </r>
  </si>
  <si>
    <r>
      <rPr>
        <sz val="7"/>
        <rFont val="Arial"/>
        <family val="2"/>
      </rPr>
      <t>Lot 92 (TUP)</t>
    </r>
  </si>
  <si>
    <r>
      <rPr>
        <sz val="7"/>
        <rFont val="Arial"/>
        <family val="2"/>
      </rPr>
      <t>Locklear, Hailey</t>
    </r>
  </si>
  <si>
    <r>
      <rPr>
        <sz val="7"/>
        <rFont val="Arial"/>
        <family val="2"/>
      </rPr>
      <t>Lot 95 (TUP)</t>
    </r>
  </si>
  <si>
    <r>
      <rPr>
        <sz val="7"/>
        <rFont val="Arial"/>
        <family val="2"/>
      </rPr>
      <t>Randall, Shaulda</t>
    </r>
  </si>
  <si>
    <r>
      <rPr>
        <sz val="7"/>
        <rFont val="Arial"/>
        <family val="2"/>
      </rPr>
      <t>Lot 98 (TUP)</t>
    </r>
  </si>
  <si>
    <r>
      <rPr>
        <sz val="7"/>
        <rFont val="Arial"/>
        <family val="2"/>
      </rPr>
      <t>Mitchell, Ronald</t>
    </r>
  </si>
  <si>
    <r>
      <rPr>
        <sz val="7"/>
        <rFont val="Arial"/>
        <family val="2"/>
      </rPr>
      <t>Lot 99 (TUP)</t>
    </r>
  </si>
  <si>
    <r>
      <rPr>
        <sz val="7"/>
        <rFont val="Arial"/>
        <family val="2"/>
      </rPr>
      <t>Olivas, Estella</t>
    </r>
  </si>
  <si>
    <r>
      <rPr>
        <sz val="7"/>
        <rFont val="Arial"/>
        <family val="2"/>
      </rPr>
      <t>Lot 102 (TUP)</t>
    </r>
  </si>
  <si>
    <r>
      <rPr>
        <sz val="7"/>
        <rFont val="Arial"/>
        <family val="2"/>
      </rPr>
      <t>Cooke, Ashley</t>
    </r>
  </si>
  <si>
    <r>
      <rPr>
        <sz val="7"/>
        <rFont val="Arial"/>
        <family val="2"/>
      </rPr>
      <t>Lot 103 (TUP)</t>
    </r>
  </si>
  <si>
    <r>
      <rPr>
        <sz val="7"/>
        <rFont val="Arial"/>
        <family val="2"/>
      </rPr>
      <t>Stephenson, D'angelo</t>
    </r>
  </si>
  <si>
    <r>
      <rPr>
        <sz val="7"/>
        <rFont val="Arial"/>
        <family val="2"/>
      </rPr>
      <t>Lot 104 (TUP)</t>
    </r>
  </si>
  <si>
    <r>
      <rPr>
        <sz val="7"/>
        <rFont val="Arial"/>
        <family val="2"/>
      </rPr>
      <t>Miller, Gayle</t>
    </r>
  </si>
  <si>
    <r>
      <rPr>
        <sz val="7"/>
        <rFont val="Arial"/>
        <family val="2"/>
      </rPr>
      <t>Lot 105 (TUP)</t>
    </r>
  </si>
  <si>
    <r>
      <rPr>
        <sz val="7"/>
        <rFont val="Arial"/>
        <family val="2"/>
      </rPr>
      <t>Graham, Amonica</t>
    </r>
  </si>
  <si>
    <r>
      <rPr>
        <sz val="7"/>
        <rFont val="Arial"/>
        <family val="2"/>
      </rPr>
      <t>Lot 108 (TUP)</t>
    </r>
  </si>
  <si>
    <r>
      <rPr>
        <sz val="7"/>
        <rFont val="Arial"/>
        <family val="2"/>
      </rPr>
      <t>Parter, Dezmen</t>
    </r>
  </si>
  <si>
    <r>
      <rPr>
        <sz val="7"/>
        <rFont val="Arial"/>
        <family val="2"/>
      </rPr>
      <t>Lot 109 (TUP)</t>
    </r>
  </si>
  <si>
    <r>
      <rPr>
        <sz val="7"/>
        <rFont val="Arial"/>
        <family val="2"/>
      </rPr>
      <t>Hatwood, NIkia</t>
    </r>
  </si>
  <si>
    <r>
      <rPr>
        <sz val="7"/>
        <rFont val="Arial"/>
        <family val="2"/>
      </rPr>
      <t>Lot 115 (TUP)</t>
    </r>
  </si>
  <si>
    <r>
      <rPr>
        <sz val="7"/>
        <rFont val="Arial"/>
        <family val="2"/>
      </rPr>
      <t>Mckinney, Kashi</t>
    </r>
  </si>
  <si>
    <r>
      <rPr>
        <sz val="7"/>
        <rFont val="Arial"/>
        <family val="2"/>
      </rPr>
      <t>Lot 118 (TUP)</t>
    </r>
  </si>
  <si>
    <r>
      <rPr>
        <sz val="7"/>
        <rFont val="Arial"/>
        <family val="2"/>
      </rPr>
      <t>Wordell, Stacey</t>
    </r>
  </si>
  <si>
    <r>
      <rPr>
        <sz val="7"/>
        <rFont val="Arial"/>
        <family val="2"/>
      </rPr>
      <t>Lot 119 (TUP)</t>
    </r>
  </si>
  <si>
    <r>
      <rPr>
        <sz val="7"/>
        <rFont val="Arial"/>
        <family val="2"/>
      </rPr>
      <t>Murchison, Christophe</t>
    </r>
  </si>
  <si>
    <r>
      <rPr>
        <sz val="7"/>
        <rFont val="Arial"/>
        <family val="2"/>
      </rPr>
      <t>Lot 121 (TUP)</t>
    </r>
  </si>
  <si>
    <r>
      <rPr>
        <sz val="7"/>
        <rFont val="Arial"/>
        <family val="2"/>
      </rPr>
      <t>McCloud, Monette</t>
    </r>
  </si>
  <si>
    <r>
      <rPr>
        <sz val="7"/>
        <rFont val="Arial"/>
        <family val="2"/>
      </rPr>
      <t>Lot 122 (TUP)</t>
    </r>
  </si>
  <si>
    <r>
      <rPr>
        <sz val="7"/>
        <rFont val="Arial"/>
        <family val="2"/>
      </rPr>
      <t>Brown, Jillian</t>
    </r>
  </si>
  <si>
    <r>
      <rPr>
        <sz val="7"/>
        <rFont val="Arial"/>
        <family val="2"/>
      </rPr>
      <t>Lot 124 (TUP)</t>
    </r>
  </si>
  <si>
    <r>
      <rPr>
        <sz val="7"/>
        <rFont val="Arial"/>
        <family val="2"/>
      </rPr>
      <t>Dudek, Lori</t>
    </r>
  </si>
  <si>
    <r>
      <rPr>
        <sz val="7"/>
        <rFont val="Arial"/>
        <family val="2"/>
      </rPr>
      <t>Lot 126 (TUP)</t>
    </r>
  </si>
  <si>
    <r>
      <rPr>
        <sz val="7"/>
        <rFont val="Arial"/>
        <family val="2"/>
      </rPr>
      <t>Sales Inventory</t>
    </r>
  </si>
  <si>
    <r>
      <rPr>
        <sz val="7"/>
        <rFont val="Arial"/>
        <family val="2"/>
      </rPr>
      <t>Bledsoe, Ella</t>
    </r>
  </si>
  <si>
    <r>
      <rPr>
        <sz val="7"/>
        <rFont val="Arial"/>
        <family val="2"/>
      </rPr>
      <t>Lot 127 (TUP)</t>
    </r>
  </si>
  <si>
    <r>
      <rPr>
        <sz val="7"/>
        <rFont val="Arial"/>
        <family val="2"/>
      </rPr>
      <t>Ringwald, Jessica</t>
    </r>
  </si>
  <si>
    <r>
      <rPr>
        <sz val="7"/>
        <rFont val="Arial"/>
        <family val="2"/>
      </rPr>
      <t>Lot 128 (TUP)</t>
    </r>
  </si>
  <si>
    <r>
      <rPr>
        <sz val="7"/>
        <rFont val="Arial"/>
        <family val="2"/>
      </rPr>
      <t>Seaberry, Keyona</t>
    </r>
  </si>
  <si>
    <r>
      <rPr>
        <sz val="7"/>
        <rFont val="Arial"/>
        <family val="2"/>
      </rPr>
      <t>Lot 129 (TUP)</t>
    </r>
  </si>
  <si>
    <r>
      <rPr>
        <sz val="7"/>
        <rFont val="Arial"/>
        <family val="2"/>
      </rPr>
      <t>Coxum, Robert</t>
    </r>
  </si>
  <si>
    <r>
      <rPr>
        <sz val="7"/>
        <rFont val="Arial"/>
        <family val="2"/>
      </rPr>
      <t>Lot 134 (TUP)</t>
    </r>
  </si>
  <si>
    <r>
      <rPr>
        <sz val="7"/>
        <rFont val="Arial"/>
        <family val="2"/>
      </rPr>
      <t>Arnette, Bobby</t>
    </r>
  </si>
  <si>
    <r>
      <rPr>
        <sz val="7"/>
        <rFont val="Arial"/>
        <family val="2"/>
      </rPr>
      <t>Lot 135 (TUP)</t>
    </r>
  </si>
  <si>
    <r>
      <rPr>
        <sz val="7"/>
        <rFont val="Arial"/>
        <family val="2"/>
      </rPr>
      <t>Campbell, Chitra</t>
    </r>
  </si>
  <si>
    <r>
      <rPr>
        <sz val="7"/>
        <rFont val="Arial"/>
        <family val="2"/>
      </rPr>
      <t>Lot 136 (TUP)</t>
    </r>
  </si>
  <si>
    <r>
      <rPr>
        <sz val="7"/>
        <rFont val="Arial"/>
        <family val="2"/>
      </rPr>
      <t>Max, Walter</t>
    </r>
  </si>
  <si>
    <r>
      <rPr>
        <sz val="7"/>
        <rFont val="Arial"/>
        <family val="2"/>
      </rPr>
      <t>Lot 137 (TUP)</t>
    </r>
  </si>
  <si>
    <r>
      <rPr>
        <sz val="7"/>
        <rFont val="Arial"/>
        <family val="2"/>
      </rPr>
      <t>Tindal, Andre</t>
    </r>
  </si>
  <si>
    <r>
      <rPr>
        <sz val="7"/>
        <rFont val="Arial"/>
        <family val="2"/>
      </rPr>
      <t>Lot 140 (TUP)</t>
    </r>
  </si>
  <si>
    <r>
      <rPr>
        <sz val="7"/>
        <rFont val="Arial"/>
        <family val="2"/>
      </rPr>
      <t>Bethea, Veronica</t>
    </r>
  </si>
  <si>
    <r>
      <rPr>
        <sz val="7"/>
        <rFont val="Arial"/>
        <family val="2"/>
      </rPr>
      <t>Lot 141 (TUP)</t>
    </r>
  </si>
  <si>
    <r>
      <rPr>
        <sz val="7"/>
        <rFont val="Arial"/>
        <family val="2"/>
      </rPr>
      <t>Pittman, Flora</t>
    </r>
  </si>
  <si>
    <r>
      <rPr>
        <sz val="7"/>
        <rFont val="Arial"/>
        <family val="2"/>
      </rPr>
      <t>Lot 143 (TUP)</t>
    </r>
  </si>
  <si>
    <r>
      <rPr>
        <sz val="7"/>
        <rFont val="Arial"/>
        <family val="2"/>
      </rPr>
      <t>Allen, Jean</t>
    </r>
  </si>
  <si>
    <r>
      <rPr>
        <sz val="7"/>
        <rFont val="Arial"/>
        <family val="2"/>
      </rPr>
      <t>Lot 144 (TUP)</t>
    </r>
  </si>
  <si>
    <r>
      <rPr>
        <sz val="7"/>
        <rFont val="Arial"/>
        <family val="2"/>
      </rPr>
      <t>Joseph, Marie</t>
    </r>
  </si>
  <si>
    <r>
      <rPr>
        <sz val="7"/>
        <rFont val="Arial"/>
        <family val="2"/>
      </rPr>
      <t>Lot 145 (TUP)</t>
    </r>
  </si>
  <si>
    <r>
      <rPr>
        <sz val="7"/>
        <rFont val="Arial"/>
        <family val="2"/>
      </rPr>
      <t>Boughman, Micah</t>
    </r>
  </si>
  <si>
    <r>
      <rPr>
        <sz val="7"/>
        <rFont val="Arial"/>
        <family val="2"/>
      </rPr>
      <t>Lot 150 (TUP)</t>
    </r>
  </si>
  <si>
    <r>
      <rPr>
        <sz val="7"/>
        <rFont val="Arial"/>
        <family val="2"/>
      </rPr>
      <t>Ransom, Avery</t>
    </r>
  </si>
  <si>
    <r>
      <rPr>
        <sz val="7"/>
        <rFont val="Arial"/>
        <family val="2"/>
      </rPr>
      <t>Lot 153 (TUP)</t>
    </r>
  </si>
  <si>
    <r>
      <rPr>
        <sz val="7"/>
        <rFont val="Arial"/>
        <family val="2"/>
      </rPr>
      <t>Winslow, Roshonda</t>
    </r>
  </si>
  <si>
    <r>
      <rPr>
        <sz val="7"/>
        <rFont val="Arial"/>
        <family val="2"/>
      </rPr>
      <t>Lot 154 (TUP)</t>
    </r>
  </si>
  <si>
    <r>
      <rPr>
        <sz val="7"/>
        <rFont val="Arial"/>
        <family val="2"/>
      </rPr>
      <t>Lewis, Lloyd</t>
    </r>
  </si>
  <si>
    <r>
      <rPr>
        <sz val="7"/>
        <rFont val="Arial"/>
        <family val="2"/>
      </rPr>
      <t>Lot 155 (TUP)</t>
    </r>
  </si>
  <si>
    <r>
      <rPr>
        <sz val="7"/>
        <rFont val="Arial"/>
        <family val="2"/>
      </rPr>
      <t>Preece, Matthew</t>
    </r>
  </si>
  <si>
    <r>
      <rPr>
        <sz val="7"/>
        <rFont val="Arial"/>
        <family val="2"/>
      </rPr>
      <t>Lot 157 (TUP)</t>
    </r>
  </si>
  <si>
    <r>
      <rPr>
        <sz val="7"/>
        <rFont val="Arial"/>
        <family val="2"/>
      </rPr>
      <t>Vosper, Cassandra</t>
    </r>
  </si>
  <si>
    <r>
      <rPr>
        <sz val="7"/>
        <rFont val="Arial"/>
        <family val="2"/>
      </rPr>
      <t>Lot 158 (TUP)</t>
    </r>
  </si>
  <si>
    <r>
      <rPr>
        <sz val="7"/>
        <rFont val="Arial"/>
        <family val="2"/>
      </rPr>
      <t>Moore, Ashley</t>
    </r>
  </si>
  <si>
    <r>
      <rPr>
        <sz val="7"/>
        <rFont val="Arial"/>
        <family val="2"/>
      </rPr>
      <t>Lot 162 (TUP)</t>
    </r>
  </si>
  <si>
    <r>
      <rPr>
        <sz val="7"/>
        <rFont val="Arial"/>
        <family val="2"/>
      </rPr>
      <t>Ard, Dorri</t>
    </r>
  </si>
  <si>
    <r>
      <rPr>
        <sz val="7"/>
        <rFont val="Arial"/>
        <family val="2"/>
      </rPr>
      <t>Lot 163 (TUP)</t>
    </r>
  </si>
  <si>
    <r>
      <rPr>
        <sz val="7"/>
        <rFont val="Arial"/>
        <family val="2"/>
      </rPr>
      <t>Perry, Brianna</t>
    </r>
  </si>
  <si>
    <r>
      <rPr>
        <sz val="7"/>
        <rFont val="Arial"/>
        <family val="2"/>
      </rPr>
      <t>Lot 164 (TUP)</t>
    </r>
  </si>
  <si>
    <r>
      <rPr>
        <sz val="7"/>
        <rFont val="Arial"/>
        <family val="2"/>
      </rPr>
      <t>Dorsett, Irene</t>
    </r>
  </si>
  <si>
    <r>
      <rPr>
        <sz val="7"/>
        <rFont val="Arial"/>
        <family val="2"/>
      </rPr>
      <t>Lot 165 (TUP)</t>
    </r>
  </si>
  <si>
    <r>
      <rPr>
        <sz val="7"/>
        <rFont val="Arial"/>
        <family val="2"/>
      </rPr>
      <t>Furches, Christopher</t>
    </r>
  </si>
  <si>
    <r>
      <rPr>
        <sz val="7"/>
        <rFont val="Arial"/>
        <family val="2"/>
      </rPr>
      <t>Lot 170 (TUP)</t>
    </r>
  </si>
  <si>
    <r>
      <rPr>
        <sz val="7"/>
        <rFont val="Arial"/>
        <family val="2"/>
      </rPr>
      <t>lopez, Jennifer</t>
    </r>
  </si>
  <si>
    <r>
      <rPr>
        <sz val="7"/>
        <rFont val="Arial"/>
        <family val="2"/>
      </rPr>
      <t>Lot 160 (TUP)</t>
    </r>
  </si>
  <si>
    <t>Park: Turner Park</t>
  </si>
  <si>
    <t>Total Vacant (Lots &amp; Homes)</t>
  </si>
  <si>
    <t>UDF: Utility Info - 
H2O</t>
  </si>
  <si>
    <t>UDF: Utility Info - 
Sewer</t>
  </si>
  <si>
    <t>UDF: Utility Info - 
Electricity</t>
  </si>
  <si>
    <t>UDF: Utility Info - 
Trash</t>
  </si>
  <si>
    <t>Direct billed</t>
  </si>
  <si>
    <t>Municipal sewer</t>
  </si>
  <si>
    <t>Included in rent - polycarts</t>
  </si>
  <si>
    <t>Submetered to tenants</t>
  </si>
  <si>
    <t>Utility Data</t>
  </si>
  <si>
    <t>As of: Feb. 15, 2024</t>
  </si>
  <si>
    <t>Park Source Files (P&amp;L, RR, POH, etc) - Not Populated</t>
  </si>
  <si>
    <t>JAN 2024 - Rent Roll (Occupied Lots &amp; Homes Only)</t>
  </si>
  <si>
    <t>JAN 2024 - POH Schedule (All Homes, Vacant &amp; Occupied)</t>
  </si>
  <si>
    <t>JAN 2024 - Lot Count (All Lots &amp; Homes, Vacant &amp; Occupied)</t>
  </si>
  <si>
    <t>Occupancy</t>
  </si>
  <si>
    <t>T-1 Annualized, Jan 2024</t>
  </si>
  <si>
    <t>Per POH Schedule (170 Accoridng to Lot Count Schedule includes POH &amp; Sales Inventory)</t>
  </si>
  <si>
    <t>Fee 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</si>
</sst>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&quot;$&quot;#,##0"/>
  </numFmts>
  <fonts count="47" x14ac:knownFonts="1">
    <font>
      <sz val="10"/>
      <color rgb="FF000000"/>
      <name val="Times New Roman"/>
      <charset val="204"/>
    </font>
    <font>
      <b/>
      <sz val="16.5"/>
      <name val="Arial"/>
      <family val="2"/>
    </font>
    <font>
      <sz val="9"/>
      <name val="Arial"/>
      <family val="2"/>
    </font>
    <font>
      <i/>
      <sz val="8.5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0"/>
      <name val="Times New Roman"/>
      <family val="1"/>
    </font>
    <font>
      <sz val="12"/>
      <name val="Palatino Linotype"/>
      <family val="1"/>
    </font>
    <font>
      <b/>
      <sz val="12"/>
      <name val="Palatino Linotype"/>
      <family val="1"/>
    </font>
    <font>
      <sz val="10"/>
      <color rgb="FF000000"/>
      <name val="Times New Roman"/>
      <family val="1"/>
    </font>
    <font>
      <sz val="8"/>
      <name val="Times New Roman"/>
      <family val="1"/>
    </font>
    <font>
      <sz val="8.5"/>
      <name val="Arial"/>
      <family val="2"/>
    </font>
    <font>
      <sz val="7"/>
      <name val="Arial"/>
      <family val="2"/>
    </font>
    <font>
      <b/>
      <sz val="15.5"/>
      <name val="Arial"/>
      <family val="2"/>
    </font>
    <font>
      <b/>
      <sz val="7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8"/>
      <name val="Arial"/>
      <family val="2"/>
    </font>
    <font>
      <i/>
      <sz val="9"/>
      <name val="Arial"/>
      <family val="2"/>
    </font>
    <font>
      <sz val="10"/>
      <color rgb="FF0000FF"/>
      <name val="Times New Roman"/>
      <family val="1"/>
    </font>
    <font>
      <b/>
      <sz val="12"/>
      <color theme="4" tint="-0.499984740745262"/>
      <name val="Palatino Linotype"/>
      <family val="1"/>
    </font>
    <font>
      <sz val="12"/>
      <color theme="4" tint="-0.499984740745262"/>
      <name val="Palatino Linotype"/>
      <family val="1"/>
    </font>
    <font>
      <sz val="12"/>
      <color rgb="FF000000"/>
      <name val="Palatino Linotype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Palatino Linotype"/>
      <family val="1"/>
    </font>
    <font>
      <sz val="12"/>
      <color rgb="FFC00000"/>
      <name val="Palatino Linotype"/>
      <family val="1"/>
    </font>
    <font>
      <sz val="10"/>
      <color rgb="FFC00000"/>
      <name val="Palatino Linotype"/>
      <family val="1"/>
    </font>
    <font>
      <sz val="12"/>
      <color rgb="FF000000"/>
      <name val="Times New Roman"/>
      <family val="1"/>
    </font>
    <font>
      <b/>
      <sz val="10"/>
      <color rgb="FFC00000"/>
      <name val="Times New Roman"/>
      <family val="1"/>
    </font>
    <font>
      <sz val="10"/>
      <color theme="1"/>
      <name val="Times New Roman"/>
      <family val="1"/>
    </font>
    <font>
      <sz val="7.5"/>
      <color theme="1"/>
      <name val="Arial"/>
      <family val="2"/>
    </font>
    <font>
      <sz val="10"/>
      <color theme="0"/>
      <name val="Times New Roman"/>
      <family val="1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sz val="7"/>
      <color theme="1"/>
      <name val="Arial"/>
      <family val="2"/>
    </font>
    <font>
      <b/>
      <sz val="12"/>
      <color theme="0"/>
      <name val="Palatino Linotype"/>
      <family val="1"/>
    </font>
    <font>
      <sz val="10"/>
      <color theme="5"/>
      <name val="Palatino Linotype"/>
      <family val="1"/>
    </font>
  </fonts>
  <fills count="1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 style="thin">
        <color rgb="FF000000"/>
      </bottom>
      <diagonal/>
    </border>
    <border>
      <left style="thin">
        <color theme="0"/>
      </left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203">
    <xf numFmtId="0" fontId="0" fillId="0" borderId="0" xfId="0" applyAlignment="1">
      <alignment horizontal="left" vertical="top"/>
    </xf>
    <xf numFmtId="0" fontId="10" fillId="3" borderId="0" xfId="0" applyFont="1" applyFill="1"/>
    <xf numFmtId="0" fontId="10" fillId="3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10" fillId="3" borderId="0" xfId="0" applyFont="1" applyFill="1" applyAlignment="1">
      <alignment horizontal="right" vertical="center"/>
    </xf>
    <xf numFmtId="0" fontId="10" fillId="5" borderId="0" xfId="0" applyFont="1" applyFill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left" vertical="center"/>
    </xf>
    <xf numFmtId="0" fontId="10" fillId="3" borderId="6" xfId="0" applyFont="1" applyFill="1" applyBorder="1" applyAlignment="1">
      <alignment horizontal="right"/>
    </xf>
    <xf numFmtId="165" fontId="10" fillId="3" borderId="0" xfId="0" applyNumberFormat="1" applyFont="1" applyFill="1" applyAlignment="1">
      <alignment horizontal="left"/>
    </xf>
    <xf numFmtId="0" fontId="10" fillId="5" borderId="13" xfId="0" applyFont="1" applyFill="1" applyBorder="1" applyAlignment="1">
      <alignment horizontal="left"/>
    </xf>
    <xf numFmtId="0" fontId="10" fillId="5" borderId="6" xfId="0" applyFont="1" applyFill="1" applyBorder="1" applyAlignment="1">
      <alignment horizontal="left"/>
    </xf>
    <xf numFmtId="165" fontId="10" fillId="5" borderId="5" xfId="0" applyNumberFormat="1" applyFont="1" applyFill="1" applyBorder="1" applyAlignment="1">
      <alignment horizontal="left"/>
    </xf>
    <xf numFmtId="49" fontId="19" fillId="0" borderId="3" xfId="0" applyNumberFormat="1" applyFont="1" applyBorder="1" applyAlignment="1">
      <alignment vertical="top"/>
    </xf>
    <xf numFmtId="3" fontId="19" fillId="0" borderId="4" xfId="0" applyNumberFormat="1" applyFont="1" applyBorder="1" applyAlignment="1">
      <alignment vertical="top"/>
    </xf>
    <xf numFmtId="0" fontId="0" fillId="6" borderId="0" xfId="0" applyFill="1" applyAlignment="1">
      <alignment horizontal="left" vertical="top"/>
    </xf>
    <xf numFmtId="0" fontId="24" fillId="6" borderId="0" xfId="0" applyFont="1" applyFill="1" applyAlignment="1">
      <alignment horizontal="left" vertical="top"/>
    </xf>
    <xf numFmtId="0" fontId="10" fillId="5" borderId="0" xfId="0" applyFont="1" applyFill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right" vertical="center"/>
    </xf>
    <xf numFmtId="0" fontId="26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left"/>
    </xf>
    <xf numFmtId="0" fontId="26" fillId="3" borderId="3" xfId="0" applyFont="1" applyFill="1" applyBorder="1" applyAlignment="1">
      <alignment horizontal="right" vertical="center"/>
    </xf>
    <xf numFmtId="165" fontId="27" fillId="0" borderId="0" xfId="0" applyNumberFormat="1" applyFont="1" applyAlignment="1">
      <alignment horizontal="left" indent="1"/>
    </xf>
    <xf numFmtId="0" fontId="11" fillId="3" borderId="0" xfId="0" applyFont="1" applyFill="1" applyAlignment="1">
      <alignment horizontal="right" indent="1"/>
    </xf>
    <xf numFmtId="165" fontId="10" fillId="3" borderId="0" xfId="0" applyNumberFormat="1" applyFont="1" applyFill="1" applyAlignment="1">
      <alignment horizontal="left" vertical="center"/>
    </xf>
    <xf numFmtId="165" fontId="11" fillId="3" borderId="0" xfId="0" applyNumberFormat="1" applyFont="1" applyFill="1" applyAlignment="1">
      <alignment horizontal="left" vertical="center"/>
    </xf>
    <xf numFmtId="0" fontId="11" fillId="3" borderId="0" xfId="0" applyFont="1" applyFill="1" applyAlignment="1">
      <alignment horizontal="right" vertical="center" indent="1"/>
    </xf>
    <xf numFmtId="165" fontId="11" fillId="3" borderId="0" xfId="0" applyNumberFormat="1" applyFont="1" applyFill="1" applyAlignment="1">
      <alignment horizontal="right" vertical="center" indent="1"/>
    </xf>
    <xf numFmtId="165" fontId="11" fillId="3" borderId="0" xfId="0" applyNumberFormat="1" applyFont="1" applyFill="1"/>
    <xf numFmtId="165" fontId="10" fillId="3" borderId="16" xfId="0" applyNumberFormat="1" applyFont="1" applyFill="1" applyBorder="1" applyAlignment="1">
      <alignment horizontal="left" vertical="center"/>
    </xf>
    <xf numFmtId="165" fontId="11" fillId="3" borderId="17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 vertical="top"/>
    </xf>
    <xf numFmtId="165" fontId="11" fillId="3" borderId="0" xfId="1" applyNumberFormat="1" applyFont="1" applyFill="1" applyBorder="1" applyAlignment="1">
      <alignment horizontal="left"/>
    </xf>
    <xf numFmtId="0" fontId="20" fillId="8" borderId="0" xfId="0" applyFont="1" applyFill="1" applyAlignment="1">
      <alignment horizontal="left" vertical="top"/>
    </xf>
    <xf numFmtId="1" fontId="12" fillId="8" borderId="0" xfId="0" applyNumberFormat="1" applyFont="1" applyFill="1" applyAlignment="1">
      <alignment horizontal="left" vertical="top" shrinkToFit="1"/>
    </xf>
    <xf numFmtId="165" fontId="12" fillId="8" borderId="0" xfId="0" applyNumberFormat="1" applyFont="1" applyFill="1" applyAlignment="1">
      <alignment horizontal="left" vertical="top" shrinkToFit="1"/>
    </xf>
    <xf numFmtId="2" fontId="12" fillId="8" borderId="0" xfId="0" applyNumberFormat="1" applyFont="1" applyFill="1" applyAlignment="1">
      <alignment horizontal="left" vertical="top" shrinkToFit="1"/>
    </xf>
    <xf numFmtId="0" fontId="12" fillId="8" borderId="0" xfId="0" applyFont="1" applyFill="1" applyAlignment="1">
      <alignment horizontal="left" vertical="top"/>
    </xf>
    <xf numFmtId="49" fontId="12" fillId="8" borderId="0" xfId="0" applyNumberFormat="1" applyFont="1" applyFill="1" applyAlignment="1">
      <alignment horizontal="left"/>
    </xf>
    <xf numFmtId="0" fontId="12" fillId="8" borderId="0" xfId="0" applyFont="1" applyFill="1" applyAlignment="1">
      <alignment horizontal="left"/>
    </xf>
    <xf numFmtId="44" fontId="12" fillId="8" borderId="0" xfId="0" applyNumberFormat="1" applyFont="1" applyFill="1" applyAlignment="1">
      <alignment horizontal="left"/>
    </xf>
    <xf numFmtId="0" fontId="29" fillId="3" borderId="0" xfId="0" applyFont="1" applyFill="1" applyAlignment="1">
      <alignment horizontal="left" vertical="top"/>
    </xf>
    <xf numFmtId="164" fontId="31" fillId="3" borderId="0" xfId="1" applyNumberFormat="1" applyFont="1" applyFill="1" applyAlignment="1">
      <alignment horizontal="left" vertical="center" indent="1"/>
    </xf>
    <xf numFmtId="165" fontId="32" fillId="3" borderId="0" xfId="0" applyNumberFormat="1" applyFont="1" applyFill="1" applyAlignment="1">
      <alignment horizontal="left" vertical="top" indent="1"/>
    </xf>
    <xf numFmtId="165" fontId="33" fillId="0" borderId="0" xfId="0" applyNumberFormat="1" applyFont="1" applyAlignment="1">
      <alignment horizontal="left" indent="1"/>
    </xf>
    <xf numFmtId="6" fontId="27" fillId="0" borderId="0" xfId="0" applyNumberFormat="1" applyFont="1" applyAlignment="1">
      <alignment horizontal="left" indent="1"/>
    </xf>
    <xf numFmtId="6" fontId="27" fillId="0" borderId="3" xfId="0" applyNumberFormat="1" applyFont="1" applyBorder="1" applyAlignment="1">
      <alignment horizontal="left" indent="1"/>
    </xf>
    <xf numFmtId="6" fontId="27" fillId="0" borderId="16" xfId="0" applyNumberFormat="1" applyFont="1" applyBorder="1" applyAlignment="1">
      <alignment horizontal="left" indent="1"/>
    </xf>
    <xf numFmtId="6" fontId="8" fillId="3" borderId="0" xfId="0" applyNumberFormat="1" applyFont="1" applyFill="1" applyAlignment="1">
      <alignment horizontal="left" vertical="top"/>
    </xf>
    <xf numFmtId="6" fontId="29" fillId="3" borderId="0" xfId="0" applyNumberFormat="1" applyFont="1" applyFill="1" applyAlignment="1">
      <alignment horizontal="left" vertical="top"/>
    </xf>
    <xf numFmtId="0" fontId="10" fillId="3" borderId="0" xfId="0" applyFont="1" applyFill="1" applyAlignment="1">
      <alignment vertical="center" wrapText="1"/>
    </xf>
    <xf numFmtId="0" fontId="28" fillId="3" borderId="0" xfId="0" applyFont="1" applyFill="1" applyAlignment="1">
      <alignment horizontal="left" vertical="center"/>
    </xf>
    <xf numFmtId="0" fontId="28" fillId="7" borderId="0" xfId="0" applyFont="1" applyFill="1" applyAlignment="1">
      <alignment horizontal="right" vertical="top" indent="1"/>
    </xf>
    <xf numFmtId="0" fontId="10" fillId="7" borderId="0" xfId="0" applyFont="1" applyFill="1" applyAlignment="1">
      <alignment horizontal="left"/>
    </xf>
    <xf numFmtId="0" fontId="8" fillId="7" borderId="0" xfId="0" applyFont="1" applyFill="1" applyAlignment="1">
      <alignment horizontal="left" vertical="top"/>
    </xf>
    <xf numFmtId="164" fontId="35" fillId="3" borderId="0" xfId="1" applyNumberFormat="1" applyFont="1" applyFill="1" applyBorder="1" applyAlignment="1">
      <alignment horizontal="left" vertical="center"/>
    </xf>
    <xf numFmtId="165" fontId="10" fillId="3" borderId="16" xfId="0" applyNumberFormat="1" applyFont="1" applyFill="1" applyBorder="1" applyAlignment="1">
      <alignment horizontal="left"/>
    </xf>
    <xf numFmtId="0" fontId="28" fillId="3" borderId="0" xfId="0" applyFont="1" applyFill="1" applyAlignment="1">
      <alignment horizontal="right" vertical="center" wrapText="1" indent="1"/>
    </xf>
    <xf numFmtId="0" fontId="36" fillId="5" borderId="0" xfId="0" applyFont="1" applyFill="1" applyAlignment="1">
      <alignment horizontal="left" vertical="center" wrapText="1" indent="1"/>
    </xf>
    <xf numFmtId="165" fontId="36" fillId="5" borderId="0" xfId="1" applyNumberFormat="1" applyFont="1" applyFill="1" applyAlignment="1">
      <alignment horizontal="left" vertical="center" wrapText="1" indent="1"/>
    </xf>
    <xf numFmtId="165" fontId="36" fillId="3" borderId="0" xfId="1" applyNumberFormat="1" applyFont="1" applyFill="1" applyAlignment="1">
      <alignment horizontal="left" vertical="center" wrapText="1" indent="1"/>
    </xf>
    <xf numFmtId="0" fontId="25" fillId="3" borderId="7" xfId="0" applyFont="1" applyFill="1" applyBorder="1" applyAlignment="1">
      <alignment horizontal="right" vertical="center"/>
    </xf>
    <xf numFmtId="165" fontId="28" fillId="3" borderId="21" xfId="0" applyNumberFormat="1" applyFont="1" applyFill="1" applyBorder="1" applyAlignment="1">
      <alignment horizontal="left" vertical="top" indent="1"/>
    </xf>
    <xf numFmtId="0" fontId="25" fillId="3" borderId="8" xfId="0" applyFont="1" applyFill="1" applyBorder="1" applyAlignment="1">
      <alignment horizontal="right" vertical="center"/>
    </xf>
    <xf numFmtId="165" fontId="28" fillId="3" borderId="22" xfId="0" applyNumberFormat="1" applyFont="1" applyFill="1" applyBorder="1" applyAlignment="1">
      <alignment horizontal="left" vertical="top" indent="1"/>
    </xf>
    <xf numFmtId="0" fontId="25" fillId="3" borderId="9" xfId="0" applyFont="1" applyFill="1" applyBorder="1" applyAlignment="1">
      <alignment horizontal="right" vertical="center"/>
    </xf>
    <xf numFmtId="165" fontId="28" fillId="3" borderId="23" xfId="0" applyNumberFormat="1" applyFont="1" applyFill="1" applyBorder="1" applyAlignment="1">
      <alignment horizontal="left" vertical="top" indent="1"/>
    </xf>
    <xf numFmtId="0" fontId="11" fillId="10" borderId="0" xfId="0" applyFont="1" applyFill="1" applyAlignment="1">
      <alignment horizontal="right" indent="1"/>
    </xf>
    <xf numFmtId="165" fontId="11" fillId="10" borderId="0" xfId="1" applyNumberFormat="1" applyFont="1" applyFill="1" applyBorder="1" applyAlignment="1">
      <alignment horizontal="left"/>
    </xf>
    <xf numFmtId="0" fontId="10" fillId="10" borderId="0" xfId="0" applyFont="1" applyFill="1" applyAlignment="1">
      <alignment horizontal="left"/>
    </xf>
    <xf numFmtId="165" fontId="11" fillId="9" borderId="0" xfId="1" applyNumberFormat="1" applyFont="1" applyFill="1" applyBorder="1" applyAlignment="1">
      <alignment horizontal="left" vertical="top"/>
    </xf>
    <xf numFmtId="165" fontId="8" fillId="3" borderId="0" xfId="0" applyNumberFormat="1" applyFont="1" applyFill="1" applyAlignment="1">
      <alignment horizontal="center" vertical="center" wrapText="1"/>
    </xf>
    <xf numFmtId="165" fontId="10" fillId="3" borderId="0" xfId="1" applyNumberFormat="1" applyFont="1" applyFill="1" applyBorder="1" applyAlignment="1">
      <alignment horizontal="left" indent="1"/>
    </xf>
    <xf numFmtId="0" fontId="10" fillId="5" borderId="0" xfId="0" applyFont="1" applyFill="1" applyAlignment="1">
      <alignment horizontal="right" indent="1"/>
    </xf>
    <xf numFmtId="164" fontId="11" fillId="11" borderId="0" xfId="1" applyNumberFormat="1" applyFont="1" applyFill="1" applyAlignment="1">
      <alignment horizontal="left"/>
    </xf>
    <xf numFmtId="0" fontId="28" fillId="10" borderId="0" xfId="0" applyFont="1" applyFill="1" applyAlignment="1">
      <alignment horizontal="right" vertical="center" wrapText="1" indent="1"/>
    </xf>
    <xf numFmtId="165" fontId="36" fillId="10" borderId="0" xfId="1" applyNumberFormat="1" applyFont="1" applyFill="1" applyAlignment="1">
      <alignment horizontal="left" vertical="center" wrapText="1" indent="1"/>
    </xf>
    <xf numFmtId="0" fontId="8" fillId="10" borderId="0" xfId="0" applyFont="1" applyFill="1" applyAlignment="1">
      <alignment horizontal="center" vertical="center" wrapText="1"/>
    </xf>
    <xf numFmtId="0" fontId="8" fillId="10" borderId="0" xfId="0" applyFont="1" applyFill="1" applyAlignment="1">
      <alignment horizontal="left" vertical="top"/>
    </xf>
    <xf numFmtId="0" fontId="28" fillId="10" borderId="0" xfId="0" applyFont="1" applyFill="1" applyAlignment="1">
      <alignment horizontal="left" vertical="center"/>
    </xf>
    <xf numFmtId="0" fontId="11" fillId="10" borderId="0" xfId="0" applyFont="1" applyFill="1" applyAlignment="1">
      <alignment horizontal="left"/>
    </xf>
    <xf numFmtId="0" fontId="8" fillId="4" borderId="0" xfId="0" applyFont="1" applyFill="1" applyAlignment="1">
      <alignment horizontal="center" vertical="center" wrapText="1"/>
    </xf>
    <xf numFmtId="165" fontId="8" fillId="4" borderId="0" xfId="0" applyNumberFormat="1" applyFont="1" applyFill="1" applyAlignment="1">
      <alignment horizontal="center" vertical="center" wrapText="1"/>
    </xf>
    <xf numFmtId="165" fontId="37" fillId="4" borderId="0" xfId="0" applyNumberFormat="1" applyFont="1" applyFill="1" applyAlignment="1">
      <alignment horizontal="center" vertical="center" wrapText="1"/>
    </xf>
    <xf numFmtId="164" fontId="37" fillId="4" borderId="0" xfId="1" applyNumberFormat="1" applyFont="1" applyFill="1" applyAlignment="1">
      <alignment horizontal="center" vertical="center" wrapText="1"/>
    </xf>
    <xf numFmtId="0" fontId="12" fillId="4" borderId="0" xfId="0" applyFont="1" applyFill="1" applyAlignment="1">
      <alignment horizontal="left" vertical="top"/>
    </xf>
    <xf numFmtId="0" fontId="8" fillId="4" borderId="0" xfId="0" applyFont="1" applyFill="1" applyAlignment="1">
      <alignment horizontal="left" vertical="top"/>
    </xf>
    <xf numFmtId="0" fontId="0" fillId="10" borderId="0" xfId="0" applyFill="1" applyAlignment="1">
      <alignment horizontal="left" vertical="top"/>
    </xf>
    <xf numFmtId="0" fontId="9" fillId="2" borderId="0" xfId="0" applyFont="1" applyFill="1" applyAlignment="1">
      <alignment vertical="center"/>
    </xf>
    <xf numFmtId="0" fontId="9" fillId="2" borderId="24" xfId="0" applyFont="1" applyFill="1" applyBorder="1" applyAlignment="1">
      <alignment vertical="center"/>
    </xf>
    <xf numFmtId="0" fontId="11" fillId="3" borderId="16" xfId="0" applyFont="1" applyFill="1" applyBorder="1" applyAlignment="1">
      <alignment horizontal="left"/>
    </xf>
    <xf numFmtId="0" fontId="0" fillId="3" borderId="0" xfId="0" applyFill="1" applyAlignment="1">
      <alignment horizontal="left" vertical="top"/>
    </xf>
    <xf numFmtId="3" fontId="19" fillId="3" borderId="0" xfId="0" applyNumberFormat="1" applyFont="1" applyFill="1" applyAlignment="1">
      <alignment vertical="top"/>
    </xf>
    <xf numFmtId="0" fontId="42" fillId="2" borderId="0" xfId="0" applyFont="1" applyFill="1" applyAlignment="1">
      <alignment horizontal="left" vertical="center"/>
    </xf>
    <xf numFmtId="0" fontId="42" fillId="2" borderId="25" xfId="0" applyFont="1" applyFill="1" applyBorder="1" applyAlignment="1">
      <alignment horizontal="left" vertical="center"/>
    </xf>
    <xf numFmtId="49" fontId="42" fillId="2" borderId="18" xfId="0" applyNumberFormat="1" applyFont="1" applyFill="1" applyBorder="1" applyAlignment="1">
      <alignment horizontal="center" vertical="center"/>
    </xf>
    <xf numFmtId="49" fontId="42" fillId="2" borderId="19" xfId="0" applyNumberFormat="1" applyFont="1" applyFill="1" applyBorder="1" applyAlignment="1">
      <alignment horizontal="center" vertical="center"/>
    </xf>
    <xf numFmtId="49" fontId="42" fillId="2" borderId="20" xfId="0" applyNumberFormat="1" applyFont="1" applyFill="1" applyBorder="1" applyAlignment="1">
      <alignment horizontal="center" vertical="center"/>
    </xf>
    <xf numFmtId="0" fontId="0" fillId="3" borderId="0" xfId="0" applyFill="1"/>
    <xf numFmtId="49" fontId="19" fillId="3" borderId="0" xfId="0" applyNumberFormat="1" applyFont="1" applyFill="1" applyAlignment="1">
      <alignment vertical="top"/>
    </xf>
    <xf numFmtId="0" fontId="30" fillId="3" borderId="0" xfId="0" applyFont="1" applyFill="1" applyAlignment="1">
      <alignment horizontal="left" vertical="top"/>
    </xf>
    <xf numFmtId="49" fontId="22" fillId="3" borderId="0" xfId="0" applyNumberFormat="1" applyFont="1" applyFill="1" applyAlignment="1">
      <alignment vertical="top"/>
    </xf>
    <xf numFmtId="49" fontId="0" fillId="3" borderId="0" xfId="0" applyNumberFormat="1" applyFill="1" applyAlignment="1">
      <alignment vertical="top"/>
    </xf>
    <xf numFmtId="49" fontId="23" fillId="3" borderId="0" xfId="0" applyNumberFormat="1" applyFont="1" applyFill="1" applyAlignment="1">
      <alignment vertical="top"/>
    </xf>
    <xf numFmtId="0" fontId="38" fillId="3" borderId="0" xfId="0" applyFont="1" applyFill="1"/>
    <xf numFmtId="49" fontId="38" fillId="3" borderId="0" xfId="0" applyNumberFormat="1" applyFont="1" applyFill="1" applyAlignment="1">
      <alignment horizontal="left"/>
    </xf>
    <xf numFmtId="0" fontId="38" fillId="3" borderId="0" xfId="0" applyFont="1" applyFill="1" applyAlignment="1">
      <alignment horizontal="left"/>
    </xf>
    <xf numFmtId="44" fontId="38" fillId="3" borderId="0" xfId="0" applyNumberFormat="1" applyFont="1" applyFill="1" applyAlignment="1">
      <alignment horizontal="left"/>
    </xf>
    <xf numFmtId="0" fontId="40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top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7" fillId="2" borderId="0" xfId="0" applyFont="1" applyFill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49" fontId="7" fillId="2" borderId="24" xfId="0" applyNumberFormat="1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44" fontId="7" fillId="2" borderId="24" xfId="0" applyNumberFormat="1" applyFont="1" applyFill="1" applyBorder="1" applyAlignment="1">
      <alignment vertical="center" wrapText="1"/>
    </xf>
    <xf numFmtId="49" fontId="41" fillId="2" borderId="18" xfId="0" applyNumberFormat="1" applyFont="1" applyFill="1" applyBorder="1" applyAlignment="1">
      <alignment horizontal="center" vertical="center"/>
    </xf>
    <xf numFmtId="49" fontId="41" fillId="2" borderId="19" xfId="0" applyNumberFormat="1" applyFont="1" applyFill="1" applyBorder="1" applyAlignment="1">
      <alignment horizontal="center" vertical="center"/>
    </xf>
    <xf numFmtId="49" fontId="41" fillId="2" borderId="20" xfId="0" applyNumberFormat="1" applyFont="1" applyFill="1" applyBorder="1" applyAlignment="1">
      <alignment horizontal="center" vertical="center"/>
    </xf>
    <xf numFmtId="0" fontId="38" fillId="3" borderId="0" xfId="0" applyFont="1" applyFill="1" applyAlignment="1">
      <alignment vertical="top"/>
    </xf>
    <xf numFmtId="0" fontId="7" fillId="2" borderId="2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44" fontId="7" fillId="2" borderId="2" xfId="0" applyNumberFormat="1" applyFont="1" applyFill="1" applyBorder="1" applyAlignment="1">
      <alignment vertical="center" wrapText="1"/>
    </xf>
    <xf numFmtId="0" fontId="5" fillId="3" borderId="0" xfId="0" applyFont="1" applyFill="1" applyAlignment="1">
      <alignment horizontal="left" vertical="top"/>
    </xf>
    <xf numFmtId="1" fontId="39" fillId="3" borderId="0" xfId="0" applyNumberFormat="1" applyFont="1" applyFill="1" applyAlignment="1">
      <alignment horizontal="left" vertical="top" shrinkToFit="1"/>
    </xf>
    <xf numFmtId="2" fontId="39" fillId="3" borderId="0" xfId="0" applyNumberFormat="1" applyFont="1" applyFill="1" applyAlignment="1">
      <alignment horizontal="left" vertical="top" shrinkToFit="1"/>
    </xf>
    <xf numFmtId="49" fontId="0" fillId="3" borderId="0" xfId="0" applyNumberFormat="1" applyFill="1" applyAlignment="1">
      <alignment horizontal="left"/>
    </xf>
    <xf numFmtId="44" fontId="0" fillId="3" borderId="0" xfId="0" applyNumberFormat="1" applyFill="1" applyAlignment="1">
      <alignment horizontal="left"/>
    </xf>
    <xf numFmtId="0" fontId="36" fillId="3" borderId="0" xfId="0" applyFont="1" applyFill="1" applyAlignment="1">
      <alignment horizontal="left" vertical="top"/>
    </xf>
    <xf numFmtId="0" fontId="28" fillId="3" borderId="0" xfId="0" applyFont="1" applyFill="1" applyAlignment="1">
      <alignment horizontal="left" vertical="top"/>
    </xf>
    <xf numFmtId="49" fontId="42" fillId="2" borderId="24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49" fontId="19" fillId="3" borderId="0" xfId="0" applyNumberFormat="1" applyFont="1" applyFill="1" applyAlignment="1">
      <alignment horizontal="right" vertical="top"/>
    </xf>
    <xf numFmtId="0" fontId="15" fillId="3" borderId="0" xfId="0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8" fillId="3" borderId="0" xfId="0" applyFont="1" applyFill="1" applyAlignment="1">
      <alignment horizontal="left" vertical="top"/>
    </xf>
    <xf numFmtId="0" fontId="43" fillId="2" borderId="0" xfId="0" applyFont="1" applyFill="1" applyAlignment="1">
      <alignment vertical="center"/>
    </xf>
    <xf numFmtId="0" fontId="43" fillId="2" borderId="24" xfId="0" applyFont="1" applyFill="1" applyBorder="1" applyAlignment="1">
      <alignment vertical="center"/>
    </xf>
    <xf numFmtId="49" fontId="43" fillId="2" borderId="24" xfId="0" applyNumberFormat="1" applyFont="1" applyFill="1" applyBorder="1" applyAlignment="1">
      <alignment horizontal="left" vertical="center"/>
    </xf>
    <xf numFmtId="0" fontId="43" fillId="2" borderId="24" xfId="0" applyFont="1" applyFill="1" applyBorder="1" applyAlignment="1">
      <alignment horizontal="left" vertical="center"/>
    </xf>
    <xf numFmtId="44" fontId="43" fillId="2" borderId="24" xfId="0" applyNumberFormat="1" applyFont="1" applyFill="1" applyBorder="1" applyAlignment="1">
      <alignment vertical="center"/>
    </xf>
    <xf numFmtId="0" fontId="14" fillId="3" borderId="0" xfId="0" applyFont="1" applyFill="1" applyAlignment="1">
      <alignment horizontal="left" vertical="top"/>
    </xf>
    <xf numFmtId="49" fontId="42" fillId="2" borderId="0" xfId="0" applyNumberFormat="1" applyFont="1" applyFill="1" applyAlignment="1">
      <alignment horizontal="center" vertical="center"/>
    </xf>
    <xf numFmtId="1" fontId="44" fillId="3" borderId="0" xfId="0" applyNumberFormat="1" applyFont="1" applyFill="1" applyAlignment="1">
      <alignment horizontal="left" vertical="top" shrinkToFit="1"/>
    </xf>
    <xf numFmtId="2" fontId="44" fillId="3" borderId="0" xfId="0" applyNumberFormat="1" applyFont="1" applyFill="1" applyAlignment="1">
      <alignment horizontal="left" vertical="top" shrinkToFit="1"/>
    </xf>
    <xf numFmtId="4" fontId="44" fillId="3" borderId="0" xfId="0" applyNumberFormat="1" applyFont="1" applyFill="1" applyAlignment="1">
      <alignment horizontal="left" vertical="top" shrinkToFit="1"/>
    </xf>
    <xf numFmtId="0" fontId="16" fillId="3" borderId="0" xfId="0" applyFont="1" applyFill="1" applyAlignment="1">
      <alignment horizontal="left" vertical="top"/>
    </xf>
    <xf numFmtId="0" fontId="45" fillId="10" borderId="0" xfId="0" applyFont="1" applyFill="1" applyAlignment="1">
      <alignment horizontal="right" indent="1"/>
    </xf>
    <xf numFmtId="165" fontId="34" fillId="3" borderId="0" xfId="0" applyNumberFormat="1" applyFont="1" applyFill="1" applyAlignment="1">
      <alignment horizontal="left" vertical="center"/>
    </xf>
    <xf numFmtId="0" fontId="11" fillId="6" borderId="7" xfId="0" applyFont="1" applyFill="1" applyBorder="1" applyAlignment="1">
      <alignment horizontal="right" indent="1"/>
    </xf>
    <xf numFmtId="0" fontId="10" fillId="6" borderId="10" xfId="0" applyFont="1" applyFill="1" applyBorder="1" applyAlignment="1">
      <alignment horizontal="left" indent="1"/>
    </xf>
    <xf numFmtId="0" fontId="11" fillId="6" borderId="8" xfId="0" applyFont="1" applyFill="1" applyBorder="1" applyAlignment="1">
      <alignment horizontal="right" indent="1"/>
    </xf>
    <xf numFmtId="0" fontId="10" fillId="6" borderId="11" xfId="0" applyFont="1" applyFill="1" applyBorder="1" applyAlignment="1">
      <alignment horizontal="left" indent="1"/>
    </xf>
    <xf numFmtId="0" fontId="11" fillId="6" borderId="14" xfId="0" applyFont="1" applyFill="1" applyBorder="1" applyAlignment="1">
      <alignment horizontal="right" indent="1"/>
    </xf>
    <xf numFmtId="164" fontId="10" fillId="6" borderId="15" xfId="1" applyNumberFormat="1" applyFont="1" applyFill="1" applyBorder="1" applyAlignment="1">
      <alignment horizontal="left" indent="1"/>
    </xf>
    <xf numFmtId="165" fontId="10" fillId="6" borderId="11" xfId="0" applyNumberFormat="1" applyFont="1" applyFill="1" applyBorder="1" applyAlignment="1">
      <alignment horizontal="left" indent="1"/>
    </xf>
    <xf numFmtId="165" fontId="10" fillId="6" borderId="11" xfId="1" applyNumberFormat="1" applyFont="1" applyFill="1" applyBorder="1" applyAlignment="1">
      <alignment horizontal="left" indent="1"/>
    </xf>
    <xf numFmtId="0" fontId="11" fillId="6" borderId="9" xfId="0" applyFont="1" applyFill="1" applyBorder="1" applyAlignment="1">
      <alignment horizontal="right" indent="1"/>
    </xf>
    <xf numFmtId="165" fontId="10" fillId="6" borderId="12" xfId="1" applyNumberFormat="1" applyFont="1" applyFill="1" applyBorder="1" applyAlignment="1">
      <alignment horizontal="left" indent="1"/>
    </xf>
    <xf numFmtId="0" fontId="45" fillId="10" borderId="0" xfId="0" applyFont="1" applyFill="1" applyAlignment="1">
      <alignment horizontal="right" vertical="center" indent="1"/>
    </xf>
    <xf numFmtId="0" fontId="10" fillId="3" borderId="0" xfId="0" applyFont="1" applyFill="1" applyAlignment="1">
      <alignment horizontal="right" vertical="center" indent="1"/>
    </xf>
    <xf numFmtId="0" fontId="10" fillId="3" borderId="0" xfId="0" applyFont="1" applyFill="1" applyAlignment="1">
      <alignment horizontal="right" vertical="center" wrapText="1" indent="1"/>
    </xf>
    <xf numFmtId="0" fontId="45" fillId="10" borderId="0" xfId="0" applyFont="1" applyFill="1" applyAlignment="1">
      <alignment horizontal="right" vertical="center" indent="2"/>
    </xf>
    <xf numFmtId="49" fontId="6" fillId="8" borderId="1" xfId="0" applyNumberFormat="1" applyFont="1" applyFill="1" applyBorder="1" applyAlignment="1">
      <alignment vertical="top"/>
    </xf>
    <xf numFmtId="49" fontId="6" fillId="3" borderId="0" xfId="0" applyNumberFormat="1" applyFont="1" applyFill="1" applyAlignment="1">
      <alignment vertical="top"/>
    </xf>
    <xf numFmtId="0" fontId="6" fillId="3" borderId="0" xfId="0" applyFont="1" applyFill="1" applyAlignment="1">
      <alignment vertical="top"/>
    </xf>
    <xf numFmtId="3" fontId="6" fillId="3" borderId="0" xfId="0" applyNumberFormat="1" applyFont="1" applyFill="1" applyAlignment="1">
      <alignment vertical="top"/>
    </xf>
    <xf numFmtId="3" fontId="6" fillId="0" borderId="0" xfId="0" applyNumberFormat="1" applyFont="1" applyAlignment="1">
      <alignment vertical="top"/>
    </xf>
    <xf numFmtId="49" fontId="6" fillId="3" borderId="0" xfId="0" applyNumberFormat="1" applyFont="1" applyFill="1" applyAlignment="1">
      <alignment horizontal="right" vertical="top"/>
    </xf>
    <xf numFmtId="9" fontId="10" fillId="3" borderId="0" xfId="1" applyFont="1" applyFill="1" applyAlignment="1">
      <alignment horizontal="left"/>
    </xf>
    <xf numFmtId="49" fontId="6" fillId="0" borderId="0" xfId="0" applyNumberFormat="1" applyFont="1" applyAlignment="1">
      <alignment horizontal="left" vertical="center" indent="1"/>
    </xf>
    <xf numFmtId="49" fontId="41" fillId="0" borderId="3" xfId="0" applyNumberFormat="1" applyFont="1" applyBorder="1" applyAlignment="1">
      <alignment horizontal="left" vertical="center" indent="1"/>
    </xf>
    <xf numFmtId="49" fontId="41" fillId="0" borderId="3" xfId="0" applyNumberFormat="1" applyFont="1" applyBorder="1" applyAlignment="1">
      <alignment horizontal="left" vertical="center" wrapText="1" indent="1"/>
    </xf>
    <xf numFmtId="49" fontId="6" fillId="0" borderId="0" xfId="0" applyNumberFormat="1" applyFont="1" applyAlignment="1">
      <alignment horizontal="right" vertical="center" indent="1"/>
    </xf>
    <xf numFmtId="0" fontId="0" fillId="0" borderId="0" xfId="0" applyFill="1"/>
    <xf numFmtId="0" fontId="20" fillId="0" borderId="0" xfId="0" applyFont="1" applyFill="1" applyAlignment="1">
      <alignment horizontal="left" vertical="top"/>
    </xf>
    <xf numFmtId="1" fontId="12" fillId="0" borderId="0" xfId="0" applyNumberFormat="1" applyFont="1" applyFill="1" applyAlignment="1">
      <alignment horizontal="left" vertical="top" shrinkToFit="1"/>
    </xf>
    <xf numFmtId="165" fontId="12" fillId="0" borderId="0" xfId="0" applyNumberFormat="1" applyFont="1" applyFill="1" applyAlignment="1">
      <alignment horizontal="left" vertical="top" shrinkToFit="1"/>
    </xf>
    <xf numFmtId="0" fontId="12" fillId="0" borderId="0" xfId="0" applyFont="1" applyFill="1" applyAlignment="1">
      <alignment horizontal="left" vertical="top"/>
    </xf>
    <xf numFmtId="49" fontId="12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left"/>
    </xf>
    <xf numFmtId="44" fontId="12" fillId="0" borderId="0" xfId="0" applyNumberFormat="1" applyFont="1" applyFill="1" applyAlignment="1">
      <alignment horizontal="left"/>
    </xf>
    <xf numFmtId="49" fontId="6" fillId="0" borderId="1" xfId="0" applyNumberFormat="1" applyFont="1" applyFill="1" applyBorder="1" applyAlignment="1">
      <alignment vertical="top"/>
    </xf>
    <xf numFmtId="2" fontId="12" fillId="0" borderId="0" xfId="0" applyNumberFormat="1" applyFont="1" applyFill="1" applyAlignment="1">
      <alignment horizontal="left" vertical="top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4" fontId="9" fillId="0" borderId="0" xfId="0" applyNumberFormat="1" applyFont="1" applyAlignment="1">
      <alignment vertical="center" wrapText="1"/>
    </xf>
    <xf numFmtId="49" fontId="41" fillId="0" borderId="3" xfId="0" applyNumberFormat="1" applyFont="1" applyBorder="1" applyAlignment="1">
      <alignment horizontal="center" vertical="center"/>
    </xf>
    <xf numFmtId="0" fontId="10" fillId="3" borderId="13" xfId="0" applyFont="1" applyFill="1" applyBorder="1" applyAlignment="1">
      <alignment horizontal="right" vertical="center" indent="1"/>
    </xf>
    <xf numFmtId="165" fontId="11" fillId="4" borderId="0" xfId="0" applyNumberFormat="1" applyFont="1" applyFill="1"/>
    <xf numFmtId="9" fontId="46" fillId="4" borderId="0" xfId="1" applyFont="1" applyFill="1"/>
  </cellXfs>
  <cellStyles count="2">
    <cellStyle name="Normal" xfId="0" builtinId="0"/>
    <cellStyle name="Percent" xfId="1" builtinId="5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imes New Roman"/>
        <family val="1"/>
        <scheme val="none"/>
      </font>
      <fill>
        <patternFill patternType="none">
          <fgColor theme="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imes New Roman"/>
        <family val="1"/>
        <scheme val="none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Times New Roman"/>
        <family val="1"/>
        <scheme val="none"/>
      </font>
      <numFmt numFmtId="34" formatCode="_(&quot;$&quot;* #,##0.00_);_(&quot;$&quot;* \(#,##0.00\);_(&quot;$&quot;* &quot;-&quot;??_);_(@_)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family val="1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family val="1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family val="1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family val="1"/>
        <scheme val="none"/>
      </font>
      <numFmt numFmtId="30" formatCode="@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family val="1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Times New Roman"/>
        <family val="1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Times New Roman"/>
        <family val="1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Times New Roman"/>
        <family val="1"/>
        <scheme val="none"/>
      </font>
      <fill>
        <patternFill patternType="none">
          <bgColor auto="1"/>
        </patternFill>
      </fill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0"/>
        <name val="Times New Roman"/>
        <family val="1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scheme val="none"/>
      </font>
      <numFmt numFmtId="2" formatCode="0.00"/>
      <fill>
        <patternFill patternType="none">
          <bgColor auto="1"/>
        </patternFill>
      </fill>
      <alignment horizontal="lef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scheme val="none"/>
      </font>
      <numFmt numFmtId="165" formatCode="&quot;$&quot;#,##0"/>
      <fill>
        <patternFill patternType="none">
          <bgColor auto="1"/>
        </patternFill>
      </fill>
      <alignment horizontal="lef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scheme val="none"/>
      </font>
      <numFmt numFmtId="165" formatCode="&quot;$&quot;#,##0"/>
      <fill>
        <patternFill patternType="none">
          <bgColor auto="1"/>
        </patternFill>
      </fill>
      <alignment horizontal="lef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scheme val="none"/>
      </font>
      <numFmt numFmtId="165" formatCode="&quot;$&quot;#,##0"/>
      <fill>
        <patternFill patternType="none">
          <bgColor auto="1"/>
        </patternFill>
      </fill>
      <alignment horizontal="lef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scheme val="none"/>
      </font>
      <numFmt numFmtId="165" formatCode="&quot;$&quot;#,##0"/>
      <fill>
        <patternFill patternType="none">
          <bgColor auto="1"/>
        </patternFill>
      </fill>
      <alignment horizontal="lef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scheme val="none"/>
      </font>
      <numFmt numFmtId="1" formatCode="0"/>
      <fill>
        <patternFill patternType="none">
          <bgColor auto="1"/>
        </patternFill>
      </fill>
      <alignment horizontal="lef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fill>
        <patternFill patternType="none">
          <bgColor auto="1"/>
        </patternFill>
      </fill>
      <alignment horizontal="left" vertical="top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scheme val="none"/>
      </font>
      <fill>
        <patternFill patternType="none">
          <bgColor auto="1"/>
        </patternFill>
      </fill>
      <alignment horizontal="left" vertical="top" textRotation="0" wrapText="0" indent="0" justifyLastLine="0" shrinkToFit="1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80</xdr:row>
      <xdr:rowOff>0</xdr:rowOff>
    </xdr:from>
    <xdr:to>
      <xdr:col>6</xdr:col>
      <xdr:colOff>304800</xdr:colOff>
      <xdr:row>81</xdr:row>
      <xdr:rowOff>82550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27D915C1-6981-7A07-523A-20E3DA041DF8}"/>
            </a:ext>
          </a:extLst>
        </xdr:cNvPr>
        <xdr:cNvSpPr>
          <a:spLocks noChangeAspect="1" noChangeArrowheads="1"/>
        </xdr:cNvSpPr>
      </xdr:nvSpPr>
      <xdr:spPr bwMode="auto">
        <a:xfrm>
          <a:off x="10147300" y="955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BE839D-3109-4574-BC00-D5AFE8F2F269}" name="Table1" displayName="Table1" ref="A83:E86" totalsRowShown="0" headerRowDxfId="48" dataDxfId="46" headerRowBorderDxfId="47">
  <autoFilter ref="A83:E86" xr:uid="{B3BE839D-3109-4574-BC00-D5AFE8F2F269}"/>
  <tableColumns count="5">
    <tableColumn id="1" xr3:uid="{8C30354D-AE27-4616-AF86-68D52A4D8105}" name="Park Name" dataDxfId="45"/>
    <tableColumn id="6" xr3:uid="{A7E02D40-F0D5-445C-A168-20AD8195B54B}" name="UDF: Utility Info - _x000a_H2O" dataDxfId="44"/>
    <tableColumn id="7" xr3:uid="{49AE9ECE-E9AA-40D7-9240-DBA9C551A7DF}" name="UDF: Utility Info - _x000a_Sewer" dataDxfId="43"/>
    <tableColumn id="8" xr3:uid="{27515798-F175-4C8A-B9A2-8BAD05D89AA5}" name="UDF: Utility Info - _x000a_Electricity" dataDxfId="42"/>
    <tableColumn id="9" xr3:uid="{66674814-DC30-4E95-827D-686D9758FBBA}" name="UDF: Utility Info - _x000a_Trash" dataDxfId="4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B5E9200-EDAB-43C1-AB4E-BFF4DABE2268}" name="Table28" displayName="Table28" ref="B4:J213" totalsRowShown="0" headerRowDxfId="6" dataDxfId="39" headerRowBorderDxfId="40" tableBorderDxfId="38" totalsRowBorderDxfId="37">
  <autoFilter ref="B4:J213" xr:uid="{EB5E9200-EDAB-43C1-AB4E-BFF4DABE2268}"/>
  <tableColumns count="9">
    <tableColumn id="1" xr3:uid="{EC5F9205-34EF-42F6-9CDC-142E439ADC27}" name="Tenant" dataDxfId="36"/>
    <tableColumn id="2" xr3:uid="{0FAB6580-0368-44CC-8EFB-3611C0835606}" name="ID" dataDxfId="35"/>
    <tableColumn id="3" xr3:uid="{D5FCDD83-D7A2-4A23-99D3-7F2D68ADB856}" name="Lot" dataDxfId="34"/>
    <tableColumn id="4" xr3:uid="{0461BB96-2E0B-4147-BA35-C0246C29FA8D}" name="Lot Type" dataDxfId="33"/>
    <tableColumn id="5" xr3:uid="{5A5DB958-55CA-4112-98B5-3749EA757B9D}" name="HR" dataDxfId="32"/>
    <tableColumn id="6" xr3:uid="{5237A6A2-E3F7-402D-95B3-DBC9579C76FD}" name="LR" dataDxfId="31"/>
    <tableColumn id="7" xr3:uid="{E82F41D9-FDBC-4CEC-B308-A22A056E683E}" name="PA" dataDxfId="30"/>
    <tableColumn id="8" xr3:uid="{9D049733-F82C-4F4F-B60C-E4EE69D6EC7B}" name="Total" dataDxfId="29"/>
    <tableColumn id="9" xr3:uid="{79F9F78E-5E9F-41A0-9142-56701868CC21}" name="Park Name" dataDxfId="28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B56FE5A-6FEE-492A-B493-60716052C7B5}" name="Table111" displayName="Table111" ref="L4:T213" totalsRowShown="0" headerRowDxfId="5" dataDxfId="26" headerRowBorderDxfId="27" tableBorderDxfId="25" totalsRowBorderDxfId="24">
  <autoFilter ref="L4:T213" xr:uid="{8B56FE5A-6FEE-492A-B493-60716052C7B5}"/>
  <tableColumns count="9">
    <tableColumn id="1" xr3:uid="{9FA2E87C-6F5D-47E6-A055-50058784BAF7}" name="Park" dataDxfId="23"/>
    <tableColumn id="2" xr3:uid="{C254ADCD-48AC-42AC-BA1A-08C53CE47804}" name="State" dataDxfId="22"/>
    <tableColumn id="3" xr3:uid="{7DCE664F-C370-40B9-95DB-6B820958BEBB}" name="Lot" dataDxfId="21"/>
    <tableColumn id="4" xr3:uid="{CBCF62B1-4E65-41F7-AE3E-AFE76270E245}" name="Address" dataDxfId="20"/>
    <tableColumn id="5" xr3:uid="{F500DE16-F141-4D55-843E-60A7A4D081BD}" name="VIN" dataDxfId="19"/>
    <tableColumn id="6" xr3:uid="{8C1DC2C3-75C2-409E-8D81-18BE78F706BF}" name="Year" dataDxfId="18"/>
    <tableColumn id="7" xr3:uid="{F8AE45C1-84D5-4CA4-AEBE-A49C250215CC}" name="Make/ Model" dataDxfId="17"/>
    <tableColumn id="8" xr3:uid="{27D0F1DD-AB69-421B-98DE-0AF56D2DBAB8}" name="Current Occupancy Status" dataDxfId="16"/>
    <tableColumn id="9" xr3:uid="{E90A3C80-1882-40D2-AB94-4B2386942884}" name="FMV" dataDxfId="15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3F72F5C-558D-4F6E-A978-3EED5645AC77}" name="Table8" displayName="Table8" ref="V4:Y213" totalsRowShown="0" headerRowDxfId="4" dataDxfId="13" headerRowBorderDxfId="14" tableBorderDxfId="12" totalsRowBorderDxfId="11">
  <autoFilter ref="V4:Y213" xr:uid="{43F72F5C-558D-4F6E-A978-3EED5645AC77}"/>
  <tableColumns count="4">
    <tableColumn id="1" xr3:uid="{5009BB62-F826-40AB-8A39-B2DB22FA9289}" name="Park" dataDxfId="10"/>
    <tableColumn id="2" xr3:uid="{9007C321-2F8E-46F5-8150-4FDC92949085}" name="Lot" dataDxfId="9"/>
    <tableColumn id="3" xr3:uid="{7987067B-F5F5-4459-A496-B099898ADE9F}" name="Lot Type" dataDxfId="8"/>
    <tableColumn id="4" xr3:uid="{631565C3-24DF-420A-921A-A1AC9AE6086E}" name="Address" dataDxfId="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899EE-F971-484D-A12B-513D6C90EE68}">
  <dimension ref="A1:G106"/>
  <sheetViews>
    <sheetView workbookViewId="0">
      <selection activeCell="J13" sqref="J13"/>
    </sheetView>
  </sheetViews>
  <sheetFormatPr defaultColWidth="8.796875" defaultRowHeight="17" x14ac:dyDescent="0.45"/>
  <cols>
    <col min="1" max="1" width="40.69921875" style="1" customWidth="1"/>
    <col min="2" max="4" width="20" style="2" customWidth="1"/>
    <col min="5" max="7" width="16" style="2" customWidth="1"/>
    <col min="8" max="16384" width="8.796875" style="1"/>
  </cols>
  <sheetData>
    <row r="1" spans="1:7" x14ac:dyDescent="0.45">
      <c r="A1" s="79" t="s">
        <v>1127</v>
      </c>
    </row>
    <row r="2" spans="1:7" x14ac:dyDescent="0.45">
      <c r="A2" s="157" t="s">
        <v>0</v>
      </c>
      <c r="B2" s="184" t="s">
        <v>1128</v>
      </c>
    </row>
    <row r="4" spans="1:7" ht="17.5" thickBot="1" x14ac:dyDescent="0.5">
      <c r="C4" s="96" t="s">
        <v>1</v>
      </c>
    </row>
    <row r="5" spans="1:7" x14ac:dyDescent="0.45">
      <c r="A5" s="159" t="s">
        <v>3</v>
      </c>
      <c r="B5" s="160">
        <v>3</v>
      </c>
    </row>
    <row r="6" spans="1:7" x14ac:dyDescent="0.45">
      <c r="A6" s="161" t="s">
        <v>4</v>
      </c>
      <c r="B6" s="162">
        <f>SUM(B71:D71)</f>
        <v>203</v>
      </c>
      <c r="C6" s="12"/>
    </row>
    <row r="7" spans="1:7" x14ac:dyDescent="0.45">
      <c r="A7" s="161" t="s">
        <v>5</v>
      </c>
      <c r="B7" s="162">
        <f>SUM(B73:D73)</f>
        <v>161</v>
      </c>
      <c r="C7" s="12" t="s">
        <v>1134</v>
      </c>
    </row>
    <row r="8" spans="1:7" x14ac:dyDescent="0.45">
      <c r="A8" s="161" t="s">
        <v>6</v>
      </c>
      <c r="B8" s="162">
        <f>SUM(B72:D72)</f>
        <v>116</v>
      </c>
    </row>
    <row r="9" spans="1:7" x14ac:dyDescent="0.45">
      <c r="A9" s="163" t="s">
        <v>8</v>
      </c>
      <c r="B9" s="164">
        <f>B8/B6</f>
        <v>0.5714285714285714</v>
      </c>
    </row>
    <row r="10" spans="1:7" x14ac:dyDescent="0.45">
      <c r="A10" s="161" t="s">
        <v>9</v>
      </c>
      <c r="B10" s="165">
        <f>SUM(Table28[Total])</f>
        <v>105040</v>
      </c>
      <c r="C10" s="2" t="s">
        <v>10</v>
      </c>
    </row>
    <row r="11" spans="1:7" x14ac:dyDescent="0.45">
      <c r="A11" s="161" t="s">
        <v>11</v>
      </c>
      <c r="B11" s="166">
        <f>B10*12</f>
        <v>1260480</v>
      </c>
      <c r="C11" s="2" t="s">
        <v>1133</v>
      </c>
    </row>
    <row r="12" spans="1:7" ht="17.5" thickBot="1" x14ac:dyDescent="0.5">
      <c r="A12" s="167" t="s">
        <v>12</v>
      </c>
      <c r="B12" s="168">
        <f>SUM(B15:D15)</f>
        <v>1050961</v>
      </c>
      <c r="C12" s="2" t="s">
        <v>13</v>
      </c>
    </row>
    <row r="13" spans="1:7" x14ac:dyDescent="0.45">
      <c r="A13" s="29"/>
      <c r="B13" s="78"/>
      <c r="F13" s="29"/>
      <c r="G13" s="29"/>
    </row>
    <row r="14" spans="1:7" x14ac:dyDescent="0.45">
      <c r="A14" s="157" t="s">
        <v>14</v>
      </c>
      <c r="B14" s="3" t="s">
        <v>15</v>
      </c>
      <c r="C14" s="3" t="s">
        <v>16</v>
      </c>
      <c r="D14" s="3" t="s">
        <v>17</v>
      </c>
      <c r="E14" s="201"/>
    </row>
    <row r="15" spans="1:7" x14ac:dyDescent="0.45">
      <c r="A15" s="32" t="s">
        <v>18</v>
      </c>
      <c r="B15" s="12">
        <f>'Central 2'!O54</f>
        <v>155486.03</v>
      </c>
      <c r="C15" s="12">
        <f>'Central 3'!O39</f>
        <v>81512.490000000005</v>
      </c>
      <c r="D15" s="12">
        <f>'Turner Park'!P164</f>
        <v>813962.48</v>
      </c>
      <c r="E15" s="201">
        <f>B15+C15+D15</f>
        <v>1050961</v>
      </c>
    </row>
    <row r="16" spans="1:7" x14ac:dyDescent="0.45">
      <c r="A16" s="32" t="s">
        <v>19</v>
      </c>
      <c r="B16" s="62">
        <f>'Central 2'!O83</f>
        <v>66232.960000000006</v>
      </c>
      <c r="C16" s="62">
        <f>'Central 3'!O70</f>
        <v>49443.54</v>
      </c>
      <c r="D16" s="62">
        <f>'Turner Park'!P197</f>
        <v>558033.94999999995</v>
      </c>
      <c r="E16" s="201">
        <f t="shared" ref="E16:E18" si="0">B16+C16+D16</f>
        <v>673710.45</v>
      </c>
    </row>
    <row r="17" spans="1:6" x14ac:dyDescent="0.45">
      <c r="A17" s="32" t="s">
        <v>20</v>
      </c>
      <c r="B17" s="61">
        <f t="shared" ref="B17:D17" si="1">B16/B15</f>
        <v>0.42597370323237405</v>
      </c>
      <c r="C17" s="61">
        <f t="shared" si="1"/>
        <v>0.60657624371430685</v>
      </c>
      <c r="D17" s="61">
        <f t="shared" si="1"/>
        <v>0.68557699367174763</v>
      </c>
      <c r="E17" s="202">
        <f>E16/E15</f>
        <v>0.64104229367217236</v>
      </c>
    </row>
    <row r="18" spans="1:6" x14ac:dyDescent="0.45">
      <c r="A18" s="33" t="s">
        <v>21</v>
      </c>
      <c r="B18" s="31">
        <f t="shared" ref="B18:C18" si="2">B15-B16</f>
        <v>89253.069999999992</v>
      </c>
      <c r="C18" s="31">
        <f t="shared" si="2"/>
        <v>32068.950000000004</v>
      </c>
      <c r="D18" s="31">
        <f t="shared" ref="D18" si="3">D15-D16</f>
        <v>255928.53000000003</v>
      </c>
      <c r="E18" s="201">
        <f t="shared" si="0"/>
        <v>377250.55000000005</v>
      </c>
    </row>
    <row r="20" spans="1:6" x14ac:dyDescent="0.45">
      <c r="A20" s="32" t="s">
        <v>22</v>
      </c>
      <c r="B20" s="38">
        <f>SUM(B15:D15)</f>
        <v>1050961</v>
      </c>
      <c r="C20" s="2" t="s">
        <v>23</v>
      </c>
      <c r="D20" s="38"/>
      <c r="E20" s="38"/>
      <c r="F20" s="38"/>
    </row>
    <row r="21" spans="1:6" x14ac:dyDescent="0.45">
      <c r="A21" s="32" t="s">
        <v>24</v>
      </c>
      <c r="B21" s="38">
        <f>SUM(B16:D16)</f>
        <v>673710.45</v>
      </c>
      <c r="C21" s="2" t="s">
        <v>23</v>
      </c>
      <c r="D21" s="38"/>
      <c r="E21" s="38"/>
      <c r="F21" s="38"/>
    </row>
    <row r="22" spans="1:6" x14ac:dyDescent="0.45">
      <c r="A22" s="32" t="s">
        <v>20</v>
      </c>
      <c r="B22" s="61">
        <f>B21/B20</f>
        <v>0.64104229367217236</v>
      </c>
      <c r="C22" s="38"/>
      <c r="D22" s="38"/>
      <c r="E22" s="38"/>
      <c r="F22" s="38"/>
    </row>
    <row r="23" spans="1:6" x14ac:dyDescent="0.45">
      <c r="A23" s="32" t="s">
        <v>25</v>
      </c>
      <c r="B23" s="38">
        <f>SUM(B18:D18)</f>
        <v>377250.55000000005</v>
      </c>
      <c r="C23" s="2" t="s">
        <v>23</v>
      </c>
      <c r="D23" s="38"/>
      <c r="E23" s="38"/>
      <c r="F23" s="38"/>
    </row>
    <row r="24" spans="1:6" x14ac:dyDescent="0.45">
      <c r="A24" s="32"/>
      <c r="B24" s="38"/>
      <c r="D24" s="38"/>
      <c r="E24" s="38"/>
      <c r="F24" s="38"/>
    </row>
    <row r="25" spans="1:6" x14ac:dyDescent="0.45">
      <c r="A25" s="29" t="s">
        <v>7</v>
      </c>
      <c r="B25" s="80">
        <v>0.06</v>
      </c>
      <c r="C25" s="80">
        <v>7.0000000000000007E-2</v>
      </c>
      <c r="D25" s="80">
        <v>0.08</v>
      </c>
      <c r="E25" s="80">
        <v>0.09</v>
      </c>
      <c r="F25" s="38"/>
    </row>
    <row r="26" spans="1:6" x14ac:dyDescent="0.45">
      <c r="A26" s="29"/>
      <c r="B26" s="76">
        <f>$B23/B25</f>
        <v>6287509.1666666679</v>
      </c>
      <c r="C26" s="76">
        <f t="shared" ref="C26" si="4">$B23/C25</f>
        <v>5389293.5714285718</v>
      </c>
      <c r="D26" s="76">
        <f t="shared" ref="D26" si="5">$B23/D25</f>
        <v>4715631.8750000009</v>
      </c>
      <c r="E26" s="76">
        <f t="shared" ref="E26" si="6">$B23/E25</f>
        <v>4191672.7777777785</v>
      </c>
      <c r="F26" s="38"/>
    </row>
    <row r="27" spans="1:6" x14ac:dyDescent="0.45">
      <c r="A27" s="32"/>
      <c r="B27" s="38"/>
      <c r="C27" s="38"/>
      <c r="D27" s="38"/>
      <c r="E27" s="38"/>
      <c r="F27" s="38"/>
    </row>
    <row r="28" spans="1:6" s="34" customFormat="1" x14ac:dyDescent="0.45">
      <c r="A28" s="157" t="s">
        <v>26</v>
      </c>
      <c r="B28" s="3" t="s">
        <v>15</v>
      </c>
      <c r="C28" s="3" t="s">
        <v>16</v>
      </c>
      <c r="D28" s="3" t="s">
        <v>17</v>
      </c>
      <c r="E28" s="201"/>
    </row>
    <row r="29" spans="1:6" s="34" customFormat="1" x14ac:dyDescent="0.45">
      <c r="A29" s="33" t="s">
        <v>27</v>
      </c>
      <c r="B29" s="30">
        <f>'Adjusted Combo P&amp;L'!C19</f>
        <v>143091.04999999999</v>
      </c>
      <c r="C29" s="30">
        <f>'Adjusted Combo P&amp;L'!D19</f>
        <v>77134.079999999987</v>
      </c>
      <c r="D29" s="30">
        <f>'Adjusted Combo P&amp;L'!E19</f>
        <v>754579.34999999986</v>
      </c>
      <c r="E29" s="201">
        <f>B29+C29+D29</f>
        <v>974804.47999999986</v>
      </c>
    </row>
    <row r="30" spans="1:6" s="34" customFormat="1" x14ac:dyDescent="0.45">
      <c r="A30" s="33" t="s">
        <v>28</v>
      </c>
      <c r="B30" s="30">
        <f>'Adjusted Combo P&amp;L'!C31</f>
        <v>51558.479999999996</v>
      </c>
      <c r="C30" s="30">
        <f>'Adjusted Combo P&amp;L'!D31</f>
        <v>43974.950000000004</v>
      </c>
      <c r="D30" s="30">
        <f>'Adjusted Combo P&amp;L'!E31</f>
        <v>481901.44</v>
      </c>
      <c r="E30" s="201">
        <f t="shared" ref="E30:E32" si="7">B30+C30+D30</f>
        <v>577434.87</v>
      </c>
    </row>
    <row r="31" spans="1:6" s="34" customFormat="1" x14ac:dyDescent="0.45">
      <c r="A31" s="32" t="s">
        <v>20</v>
      </c>
      <c r="B31" s="61">
        <f t="shared" ref="B31:D31" si="8">B30/B29</f>
        <v>0.36031939104507238</v>
      </c>
      <c r="C31" s="61">
        <f t="shared" si="8"/>
        <v>0.57011051405552526</v>
      </c>
      <c r="D31" s="61">
        <f t="shared" si="8"/>
        <v>0.63863587043562764</v>
      </c>
      <c r="E31" s="202">
        <f>E30/E29</f>
        <v>0.59235968016888896</v>
      </c>
    </row>
    <row r="32" spans="1:6" s="34" customFormat="1" x14ac:dyDescent="0.45">
      <c r="A32" s="33" t="s">
        <v>29</v>
      </c>
      <c r="B32" s="36">
        <f t="shared" ref="B32:D32" si="9">B29-B30</f>
        <v>91532.569999999992</v>
      </c>
      <c r="C32" s="36">
        <f t="shared" si="9"/>
        <v>33159.129999999983</v>
      </c>
      <c r="D32" s="36">
        <f t="shared" si="9"/>
        <v>272677.90999999986</v>
      </c>
      <c r="E32" s="201">
        <f t="shared" si="7"/>
        <v>397369.60999999987</v>
      </c>
    </row>
    <row r="33" spans="1:7" s="34" customFormat="1" x14ac:dyDescent="0.45">
      <c r="G33" s="31"/>
    </row>
    <row r="34" spans="1:7" s="34" customFormat="1" x14ac:dyDescent="0.45">
      <c r="A34" s="32" t="s">
        <v>30</v>
      </c>
      <c r="B34" s="38">
        <f>SUM(B29:D29)</f>
        <v>974804.47999999986</v>
      </c>
      <c r="C34" s="2" t="s">
        <v>31</v>
      </c>
      <c r="D34" s="31"/>
      <c r="E34" s="31"/>
      <c r="F34" s="31"/>
      <c r="G34" s="31"/>
    </row>
    <row r="35" spans="1:7" s="34" customFormat="1" x14ac:dyDescent="0.45">
      <c r="A35" s="32" t="s">
        <v>32</v>
      </c>
      <c r="B35" s="38">
        <f>SUM(B30:D30)</f>
        <v>577434.87</v>
      </c>
      <c r="C35" s="30" t="s">
        <v>33</v>
      </c>
      <c r="D35" s="31"/>
      <c r="E35" s="31"/>
      <c r="F35" s="31"/>
      <c r="G35" s="31"/>
    </row>
    <row r="36" spans="1:7" s="34" customFormat="1" x14ac:dyDescent="0.45">
      <c r="A36" s="32" t="s">
        <v>20</v>
      </c>
      <c r="B36" s="61">
        <f>B35/B34</f>
        <v>0.59235968016888896</v>
      </c>
      <c r="C36" s="31"/>
      <c r="D36" s="31"/>
      <c r="E36" s="31"/>
      <c r="F36" s="31"/>
      <c r="G36" s="31"/>
    </row>
    <row r="37" spans="1:7" s="34" customFormat="1" x14ac:dyDescent="0.45">
      <c r="A37" s="32" t="s">
        <v>34</v>
      </c>
      <c r="B37" s="38">
        <f>SUM(B32:D32)</f>
        <v>397369.60999999987</v>
      </c>
      <c r="C37" s="2" t="s">
        <v>35</v>
      </c>
      <c r="D37" s="31"/>
      <c r="E37" s="31"/>
      <c r="F37" s="31"/>
      <c r="G37" s="31"/>
    </row>
    <row r="38" spans="1:7" s="34" customFormat="1" x14ac:dyDescent="0.45">
      <c r="A38" s="32"/>
      <c r="B38" s="38"/>
      <c r="C38" s="2"/>
      <c r="D38" s="31"/>
      <c r="E38" s="31"/>
      <c r="F38" s="31"/>
      <c r="G38" s="31"/>
    </row>
    <row r="39" spans="1:7" s="34" customFormat="1" x14ac:dyDescent="0.45">
      <c r="A39" s="29" t="s">
        <v>7</v>
      </c>
      <c r="B39" s="80">
        <v>0.06</v>
      </c>
      <c r="C39" s="80">
        <v>7.0000000000000007E-2</v>
      </c>
      <c r="D39" s="80">
        <v>0.08</v>
      </c>
      <c r="E39" s="80">
        <v>0.09</v>
      </c>
      <c r="F39" s="31"/>
      <c r="G39" s="31"/>
    </row>
    <row r="40" spans="1:7" s="34" customFormat="1" x14ac:dyDescent="0.45">
      <c r="A40" s="29"/>
      <c r="B40" s="76">
        <f>$B37/B39</f>
        <v>6622826.8333333312</v>
      </c>
      <c r="C40" s="76">
        <f>$B37/C39</f>
        <v>5676708.7142857118</v>
      </c>
      <c r="D40" s="76">
        <f>$B37/D39</f>
        <v>4967120.1249999981</v>
      </c>
      <c r="E40" s="76">
        <f>$B37/E39</f>
        <v>4415217.8888888881</v>
      </c>
      <c r="F40" s="31"/>
      <c r="G40" s="31"/>
    </row>
    <row r="41" spans="1:7" s="34" customFormat="1" x14ac:dyDescent="0.45">
      <c r="F41" s="31"/>
    </row>
    <row r="42" spans="1:7" s="34" customFormat="1" x14ac:dyDescent="0.45">
      <c r="A42" s="157" t="s">
        <v>36</v>
      </c>
      <c r="B42" s="3" t="s">
        <v>15</v>
      </c>
      <c r="C42" s="3" t="s">
        <v>16</v>
      </c>
      <c r="D42" s="3" t="s">
        <v>17</v>
      </c>
      <c r="E42" s="201"/>
    </row>
    <row r="43" spans="1:7" s="34" customFormat="1" x14ac:dyDescent="0.45">
      <c r="A43" s="33" t="s">
        <v>37</v>
      </c>
      <c r="B43" s="30">
        <f>+SUMIF('Combo RR &amp; POH Sched'!$J:$J,'Summary Dashboard'!B63,'Combo RR &amp; POH Sched'!$I:$I)*12</f>
        <v>208260</v>
      </c>
      <c r="C43" s="30">
        <f>+SUMIF('Combo RR &amp; POH Sched'!$J:$J,'Summary Dashboard'!C63,'Combo RR &amp; POH Sched'!$I:$I)*12</f>
        <v>105300</v>
      </c>
      <c r="D43" s="30">
        <f>+SUMIF('Combo RR &amp; POH Sched'!$J:$J,'Summary Dashboard'!D63,'Combo RR &amp; POH Sched'!$I:$I)*12</f>
        <v>946920</v>
      </c>
      <c r="E43" s="201">
        <f>B43+C43+D43</f>
        <v>1260480</v>
      </c>
    </row>
    <row r="44" spans="1:7" s="34" customFormat="1" x14ac:dyDescent="0.45">
      <c r="A44" s="33" t="s">
        <v>38</v>
      </c>
      <c r="B44" s="30">
        <f>'Adjusted Combo P&amp;L'!C16</f>
        <v>3518.46</v>
      </c>
      <c r="C44" s="30">
        <f>'Adjusted Combo P&amp;L'!D16</f>
        <v>2016.5</v>
      </c>
      <c r="D44" s="30">
        <f>'Adjusted Combo P&amp;L'!E16</f>
        <v>36122.32</v>
      </c>
      <c r="E44" s="201">
        <f>B44+C44+D44</f>
        <v>41657.279999999999</v>
      </c>
    </row>
    <row r="45" spans="1:7" s="34" customFormat="1" x14ac:dyDescent="0.45">
      <c r="A45" s="33" t="s">
        <v>1135</v>
      </c>
      <c r="B45" s="30">
        <f>'Adjusted Combo P&amp;L'!C17</f>
        <v>3186.1099999999997</v>
      </c>
      <c r="C45" s="30">
        <f>'Adjusted Combo P&amp;L'!D17</f>
        <v>3078</v>
      </c>
      <c r="D45" s="30">
        <f>'Adjusted Combo P&amp;L'!E17</f>
        <v>15361.57</v>
      </c>
      <c r="E45" s="201">
        <f>B45+C45+D45</f>
        <v>21625.68</v>
      </c>
    </row>
    <row r="46" spans="1:7" s="34" customFormat="1" x14ac:dyDescent="0.45">
      <c r="A46" s="33" t="s">
        <v>39</v>
      </c>
      <c r="B46" s="158">
        <f>0.05*(B43+B44+B45)*-1</f>
        <v>-10748.228499999999</v>
      </c>
      <c r="C46" s="158">
        <f t="shared" ref="C46:D46" si="10">0.05*(C43+C44+C45)*-1</f>
        <v>-5519.7250000000004</v>
      </c>
      <c r="D46" s="158">
        <f t="shared" si="10"/>
        <v>-49920.194499999998</v>
      </c>
      <c r="E46" s="201">
        <f t="shared" ref="E46:E50" si="11">B46+C46+D46</f>
        <v>-66188.148000000001</v>
      </c>
    </row>
    <row r="47" spans="1:7" s="34" customFormat="1" x14ac:dyDescent="0.45">
      <c r="A47" s="33" t="s">
        <v>40</v>
      </c>
      <c r="B47" s="30">
        <f>B43+B44+B46+B45</f>
        <v>204216.34149999998</v>
      </c>
      <c r="C47" s="30">
        <f t="shared" ref="C47:D47" si="12">C43+C44+C46+C45</f>
        <v>104874.77499999999</v>
      </c>
      <c r="D47" s="30">
        <f t="shared" si="12"/>
        <v>948483.69549999991</v>
      </c>
      <c r="E47" s="201">
        <f t="shared" si="11"/>
        <v>1257574.8119999999</v>
      </c>
    </row>
    <row r="48" spans="1:7" s="34" customFormat="1" x14ac:dyDescent="0.45">
      <c r="A48" s="33" t="str">
        <f t="shared" ref="A48" si="13">A30</f>
        <v>Adjusted T12 Expense</v>
      </c>
      <c r="B48" s="35">
        <f>B30</f>
        <v>51558.479999999996</v>
      </c>
      <c r="C48" s="35">
        <f>C30</f>
        <v>43974.950000000004</v>
      </c>
      <c r="D48" s="35">
        <f>D30</f>
        <v>481901.44</v>
      </c>
      <c r="E48" s="201">
        <f t="shared" si="11"/>
        <v>577434.87</v>
      </c>
    </row>
    <row r="49" spans="1:7" s="34" customFormat="1" x14ac:dyDescent="0.45">
      <c r="A49" s="32" t="s">
        <v>20</v>
      </c>
      <c r="B49" s="61">
        <f t="shared" ref="B49:D49" si="14">B48/B47</f>
        <v>0.25246990334512481</v>
      </c>
      <c r="C49" s="61">
        <f t="shared" si="14"/>
        <v>0.41930912366677314</v>
      </c>
      <c r="D49" s="61">
        <f t="shared" si="14"/>
        <v>0.50807561825927039</v>
      </c>
      <c r="E49" s="202">
        <f>E48/E47</f>
        <v>0.45916542259753851</v>
      </c>
    </row>
    <row r="50" spans="1:7" s="34" customFormat="1" x14ac:dyDescent="0.45">
      <c r="A50" s="33" t="s">
        <v>41</v>
      </c>
      <c r="B50" s="31">
        <f t="shared" ref="B50:D50" si="15">B47-B48</f>
        <v>152657.8615</v>
      </c>
      <c r="C50" s="31">
        <f t="shared" si="15"/>
        <v>60899.82499999999</v>
      </c>
      <c r="D50" s="31">
        <f t="shared" si="15"/>
        <v>466582.25549999991</v>
      </c>
      <c r="E50" s="201">
        <f t="shared" si="11"/>
        <v>680139.94199999992</v>
      </c>
    </row>
    <row r="51" spans="1:7" s="34" customFormat="1" x14ac:dyDescent="0.45">
      <c r="A51" s="29"/>
      <c r="B51" s="38"/>
      <c r="C51" s="38"/>
      <c r="D51" s="38"/>
      <c r="E51" s="38"/>
      <c r="F51" s="38"/>
      <c r="G51" s="2"/>
    </row>
    <row r="52" spans="1:7" s="34" customFormat="1" x14ac:dyDescent="0.45">
      <c r="A52" s="33" t="s">
        <v>42</v>
      </c>
      <c r="B52" s="31">
        <f>SUM(B47:D47)</f>
        <v>1257574.8119999999</v>
      </c>
      <c r="C52" s="2" t="s">
        <v>43</v>
      </c>
      <c r="D52" s="38"/>
      <c r="E52" s="38"/>
      <c r="F52" s="38"/>
      <c r="G52" s="2"/>
    </row>
    <row r="53" spans="1:7" s="34" customFormat="1" x14ac:dyDescent="0.45">
      <c r="A53" s="33" t="s">
        <v>2</v>
      </c>
      <c r="B53" s="31">
        <f>SUM(B48:D48)</f>
        <v>577434.87</v>
      </c>
      <c r="C53" s="30" t="s">
        <v>33</v>
      </c>
      <c r="D53" s="38"/>
      <c r="E53" s="38"/>
      <c r="F53" s="38"/>
      <c r="G53" s="2"/>
    </row>
    <row r="54" spans="1:7" s="34" customFormat="1" x14ac:dyDescent="0.45">
      <c r="A54" s="32" t="s">
        <v>20</v>
      </c>
      <c r="B54" s="61">
        <f>B53/B52</f>
        <v>0.45916542259753851</v>
      </c>
      <c r="C54" s="31"/>
      <c r="D54" s="38"/>
      <c r="E54" s="38"/>
      <c r="F54" s="38"/>
      <c r="G54" s="2"/>
    </row>
    <row r="55" spans="1:7" s="34" customFormat="1" x14ac:dyDescent="0.45">
      <c r="A55" s="33" t="s">
        <v>44</v>
      </c>
      <c r="B55" s="31">
        <f>B52-B53</f>
        <v>680139.94199999992</v>
      </c>
      <c r="C55" s="2" t="s">
        <v>45</v>
      </c>
      <c r="D55" s="38"/>
      <c r="E55" s="38"/>
      <c r="F55" s="38"/>
      <c r="G55" s="2"/>
    </row>
    <row r="56" spans="1:7" s="34" customFormat="1" x14ac:dyDescent="0.45">
      <c r="A56" s="33"/>
      <c r="B56" s="31"/>
      <c r="C56" s="2"/>
      <c r="D56" s="38"/>
      <c r="E56" s="38"/>
      <c r="F56" s="38"/>
      <c r="G56" s="2"/>
    </row>
    <row r="57" spans="1:7" s="34" customFormat="1" x14ac:dyDescent="0.45">
      <c r="A57" s="29" t="s">
        <v>7</v>
      </c>
      <c r="B57" s="80">
        <v>0.06</v>
      </c>
      <c r="C57" s="80">
        <v>7.0000000000000007E-2</v>
      </c>
      <c r="D57" s="80">
        <v>0.08</v>
      </c>
      <c r="E57" s="80">
        <v>0.09</v>
      </c>
      <c r="F57" s="38"/>
      <c r="G57" s="2"/>
    </row>
    <row r="58" spans="1:7" s="34" customFormat="1" x14ac:dyDescent="0.45">
      <c r="A58" s="29"/>
      <c r="B58" s="76">
        <f>$B55/B57</f>
        <v>11335665.699999999</v>
      </c>
      <c r="C58" s="76">
        <f t="shared" ref="C58" si="16">$B55/C57</f>
        <v>9716284.8857142832</v>
      </c>
      <c r="D58" s="76">
        <f t="shared" ref="D58" si="17">$B55/D57</f>
        <v>8501749.2749999985</v>
      </c>
      <c r="E58" s="76">
        <f t="shared" ref="E58" si="18">$B55/E57</f>
        <v>7557110.4666666659</v>
      </c>
      <c r="F58" s="38"/>
      <c r="G58" s="2"/>
    </row>
    <row r="59" spans="1:7" s="34" customFormat="1" x14ac:dyDescent="0.45">
      <c r="A59" s="29"/>
      <c r="B59" s="38"/>
      <c r="C59" s="38"/>
      <c r="D59" s="38"/>
      <c r="E59" s="38"/>
      <c r="F59" s="38"/>
      <c r="G59" s="2"/>
    </row>
    <row r="60" spans="1:7" s="34" customFormat="1" x14ac:dyDescent="0.45">
      <c r="A60" s="73"/>
      <c r="B60" s="74"/>
      <c r="C60" s="74"/>
      <c r="D60" s="74"/>
      <c r="E60" s="74"/>
      <c r="F60" s="74"/>
      <c r="G60" s="75"/>
    </row>
    <row r="61" spans="1:7" s="34" customFormat="1" x14ac:dyDescent="0.45">
      <c r="A61" s="29"/>
      <c r="B61" s="38"/>
      <c r="C61" s="38"/>
      <c r="D61" s="38"/>
      <c r="E61" s="38"/>
      <c r="F61" s="38"/>
      <c r="G61" s="2"/>
    </row>
    <row r="62" spans="1:7" x14ac:dyDescent="0.45">
      <c r="A62" s="169" t="s">
        <v>46</v>
      </c>
      <c r="B62" s="3" t="s">
        <v>15</v>
      </c>
      <c r="C62" s="3" t="s">
        <v>16</v>
      </c>
      <c r="D62" s="3" t="s">
        <v>17</v>
      </c>
    </row>
    <row r="63" spans="1:7" x14ac:dyDescent="0.45">
      <c r="A63" s="170" t="s">
        <v>47</v>
      </c>
      <c r="B63" s="6" t="s">
        <v>48</v>
      </c>
      <c r="C63" s="5" t="s">
        <v>49</v>
      </c>
      <c r="D63" s="6" t="s">
        <v>50</v>
      </c>
    </row>
    <row r="64" spans="1:7" x14ac:dyDescent="0.45">
      <c r="A64" s="170" t="s">
        <v>51</v>
      </c>
      <c r="B64" s="7" t="s">
        <v>52</v>
      </c>
      <c r="C64" s="7" t="s">
        <v>52</v>
      </c>
      <c r="D64" s="7" t="s">
        <v>52</v>
      </c>
    </row>
    <row r="65" spans="1:7" x14ac:dyDescent="0.45">
      <c r="A65" s="170" t="s">
        <v>53</v>
      </c>
      <c r="B65" s="7" t="s">
        <v>54</v>
      </c>
      <c r="C65" s="7" t="s">
        <v>54</v>
      </c>
      <c r="D65" s="7" t="s">
        <v>54</v>
      </c>
    </row>
    <row r="66" spans="1:7" s="56" customFormat="1" ht="70.5" customHeight="1" x14ac:dyDescent="0.3">
      <c r="A66" s="171" t="s">
        <v>55</v>
      </c>
      <c r="B66" s="9" t="s">
        <v>56</v>
      </c>
      <c r="C66" s="8" t="s">
        <v>57</v>
      </c>
      <c r="D66" s="9" t="s">
        <v>58</v>
      </c>
    </row>
    <row r="67" spans="1:7" x14ac:dyDescent="0.45">
      <c r="A67" s="170" t="s">
        <v>59</v>
      </c>
      <c r="B67" s="6" t="s">
        <v>60</v>
      </c>
      <c r="C67" s="6" t="s">
        <v>60</v>
      </c>
      <c r="D67" s="6" t="s">
        <v>61</v>
      </c>
    </row>
    <row r="68" spans="1:7" x14ac:dyDescent="0.45">
      <c r="A68" s="170" t="s">
        <v>62</v>
      </c>
      <c r="B68" s="6" t="s">
        <v>60</v>
      </c>
      <c r="C68" s="6" t="s">
        <v>60</v>
      </c>
      <c r="D68" s="6" t="s">
        <v>60</v>
      </c>
    </row>
    <row r="69" spans="1:7" x14ac:dyDescent="0.45">
      <c r="A69" s="4"/>
      <c r="B69" s="10"/>
      <c r="C69" s="10"/>
      <c r="D69" s="10"/>
    </row>
    <row r="70" spans="1:7" x14ac:dyDescent="0.45">
      <c r="A70" s="172" t="s">
        <v>63</v>
      </c>
    </row>
    <row r="71" spans="1:7" x14ac:dyDescent="0.45">
      <c r="A71" s="170" t="s">
        <v>64</v>
      </c>
      <c r="B71" s="6">
        <f>+COUNTIF('Combo RR &amp; POH Sched'!$V:$V,B63)</f>
        <v>23</v>
      </c>
      <c r="C71" s="6">
        <f>+COUNTIF('Combo RR &amp; POH Sched'!$V:$V,C63)</f>
        <v>11</v>
      </c>
      <c r="D71" s="6">
        <f>+COUNTIF('Combo RR &amp; POH Sched'!$V:$V,D63)</f>
        <v>169</v>
      </c>
    </row>
    <row r="72" spans="1:7" x14ac:dyDescent="0.45">
      <c r="A72" s="200" t="s">
        <v>6</v>
      </c>
      <c r="B72" s="13">
        <f>+COUNTIF('Combo RR &amp; POH Sched'!$J:$J,B63)</f>
        <v>19</v>
      </c>
      <c r="C72" s="13">
        <f>+COUNTIF('Combo RR &amp; POH Sched'!$J:$J,C63)</f>
        <v>9</v>
      </c>
      <c r="D72" s="13">
        <f>+COUNTIF('Combo RR &amp; POH Sched'!$J:$J,D63)</f>
        <v>88</v>
      </c>
    </row>
    <row r="73" spans="1:7" x14ac:dyDescent="0.45">
      <c r="A73" s="170" t="s">
        <v>5</v>
      </c>
      <c r="B73" s="6">
        <f>COUNTIF(Table111[Park],'Summary Dashboard'!B63)</f>
        <v>17</v>
      </c>
      <c r="C73" s="6">
        <f>COUNTIF(Table111[Park],'Summary Dashboard'!C63)</f>
        <v>11</v>
      </c>
      <c r="D73" s="6">
        <f>COUNTIF(Table111[Park],'Summary Dashboard'!D63)</f>
        <v>133</v>
      </c>
    </row>
    <row r="74" spans="1:7" x14ac:dyDescent="0.45">
      <c r="A74" s="170" t="s">
        <v>1117</v>
      </c>
      <c r="B74" s="14">
        <f t="shared" ref="B74:D74" si="19">B71-B72</f>
        <v>4</v>
      </c>
      <c r="C74" s="14">
        <f t="shared" si="19"/>
        <v>2</v>
      </c>
      <c r="D74" s="6">
        <f t="shared" si="19"/>
        <v>81</v>
      </c>
    </row>
    <row r="75" spans="1:7" x14ac:dyDescent="0.45">
      <c r="A75" s="170" t="s">
        <v>65</v>
      </c>
      <c r="B75" s="6">
        <f>COUNTIFS(Table111[Park],'Summary Dashboard'!B63,Table111[Current Occupancy Status],'Combo RR &amp; POH Sched'!$S$7)</f>
        <v>3</v>
      </c>
      <c r="C75" s="6">
        <f>COUNTIFS(Table111[Park],'Summary Dashboard'!C63,Table111[Current Occupancy Status],'Combo RR &amp; POH Sched'!$S$7)</f>
        <v>5</v>
      </c>
      <c r="D75" s="6">
        <f>COUNTIFS(Table111[Park],'Summary Dashboard'!D63,Table111[Current Occupancy Status],'Combo RR &amp; POH Sched'!$S$7)</f>
        <v>63</v>
      </c>
    </row>
    <row r="76" spans="1:7" x14ac:dyDescent="0.45">
      <c r="A76" s="170" t="s">
        <v>66</v>
      </c>
      <c r="B76" s="15">
        <f>+SUMIF(Table28[Park Name],'Summary Dashboard'!B63,Table28[Total])/COUNTIF(Table28[Park Name],'Summary Dashboard'!B63)</f>
        <v>913.42105263157896</v>
      </c>
      <c r="C76" s="15">
        <f>+SUMIF(Table28[Park Name],'Summary Dashboard'!C63,Table28[Total])/COUNTIF(Table28[Park Name],'Summary Dashboard'!C63)</f>
        <v>975</v>
      </c>
      <c r="D76" s="15">
        <f>+SUMIF(Table28[Park Name],'Summary Dashboard'!D63,Table28[Total])/COUNTIF(Table28[Park Name],'Summary Dashboard'!D63)</f>
        <v>896.7045454545455</v>
      </c>
    </row>
    <row r="77" spans="1:7" x14ac:dyDescent="0.45">
      <c r="A77" s="170" t="s">
        <v>1132</v>
      </c>
      <c r="B77" s="179">
        <f t="shared" ref="B77:D77" si="20">B72/B71</f>
        <v>0.82608695652173914</v>
      </c>
      <c r="C77" s="179">
        <f t="shared" si="20"/>
        <v>0.81818181818181823</v>
      </c>
      <c r="D77" s="179">
        <f t="shared" si="20"/>
        <v>0.52071005917159763</v>
      </c>
    </row>
    <row r="79" spans="1:7" x14ac:dyDescent="0.45">
      <c r="A79" s="11"/>
      <c r="C79" s="12"/>
      <c r="D79" s="12"/>
    </row>
    <row r="80" spans="1:7" x14ac:dyDescent="0.45">
      <c r="A80" s="73"/>
      <c r="B80" s="74"/>
      <c r="C80" s="74"/>
      <c r="D80" s="74"/>
      <c r="E80" s="74"/>
      <c r="F80" s="74"/>
      <c r="G80" s="75"/>
    </row>
    <row r="82" spans="1:7" x14ac:dyDescent="0.45">
      <c r="A82" s="172" t="s">
        <v>1126</v>
      </c>
    </row>
    <row r="83" spans="1:7" ht="21" x14ac:dyDescent="0.45">
      <c r="A83" s="181" t="s">
        <v>47</v>
      </c>
      <c r="B83" s="182" t="s">
        <v>1118</v>
      </c>
      <c r="C83" s="182" t="s">
        <v>1119</v>
      </c>
      <c r="D83" s="182" t="s">
        <v>1120</v>
      </c>
      <c r="E83" s="182" t="s">
        <v>1121</v>
      </c>
    </row>
    <row r="84" spans="1:7" x14ac:dyDescent="0.45">
      <c r="A84" s="183" t="s">
        <v>48</v>
      </c>
      <c r="B84" s="180" t="s">
        <v>1125</v>
      </c>
      <c r="C84" s="180" t="s">
        <v>1123</v>
      </c>
      <c r="D84" s="180" t="s">
        <v>1122</v>
      </c>
      <c r="E84" s="180" t="s">
        <v>1124</v>
      </c>
    </row>
    <row r="85" spans="1:7" x14ac:dyDescent="0.45">
      <c r="A85" s="183" t="s">
        <v>49</v>
      </c>
      <c r="B85" s="180" t="s">
        <v>1125</v>
      </c>
      <c r="C85" s="180" t="s">
        <v>1123</v>
      </c>
      <c r="D85" s="180" t="s">
        <v>1122</v>
      </c>
      <c r="E85" s="180" t="s">
        <v>1124</v>
      </c>
    </row>
    <row r="86" spans="1:7" x14ac:dyDescent="0.45">
      <c r="A86" s="183" t="s">
        <v>50</v>
      </c>
      <c r="B86" s="180" t="s">
        <v>1125</v>
      </c>
      <c r="C86" s="180" t="s">
        <v>1123</v>
      </c>
      <c r="D86" s="180" t="s">
        <v>1122</v>
      </c>
      <c r="E86" s="180" t="s">
        <v>1124</v>
      </c>
    </row>
    <row r="89" spans="1:7" x14ac:dyDescent="0.45">
      <c r="A89" s="73"/>
      <c r="B89" s="74"/>
      <c r="C89" s="74"/>
      <c r="D89" s="74"/>
      <c r="E89" s="74"/>
      <c r="F89" s="74"/>
      <c r="G89" s="74"/>
    </row>
    <row r="106" spans="6:7" x14ac:dyDescent="0.45">
      <c r="F106" s="74"/>
      <c r="G106" s="75"/>
    </row>
  </sheetData>
  <phoneticPr fontId="13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3C273-E64F-4020-8DE3-2371334C8B12}">
  <dimension ref="B1:Y214"/>
  <sheetViews>
    <sheetView tabSelected="1" workbookViewId="0">
      <selection activeCell="J14" sqref="J14"/>
    </sheetView>
  </sheetViews>
  <sheetFormatPr defaultColWidth="8.796875" defaultRowHeight="13" x14ac:dyDescent="0.3"/>
  <cols>
    <col min="1" max="1" width="3.5" style="188" customWidth="1"/>
    <col min="2" max="2" width="18.5" style="188"/>
    <col min="3" max="3" width="9.296875" style="188" customWidth="1"/>
    <col min="4" max="5" width="18.5" style="188"/>
    <col min="6" max="9" width="8.296875" style="188" customWidth="1"/>
    <col min="10" max="10" width="19.796875" style="188" customWidth="1"/>
    <col min="11" max="11" width="4.19921875" style="188" customWidth="1"/>
    <col min="12" max="12" width="18.5" style="188"/>
    <col min="13" max="13" width="9.5" style="188" customWidth="1"/>
    <col min="14" max="14" width="23.19921875" style="188" customWidth="1"/>
    <col min="15" max="15" width="19.69921875" style="188" customWidth="1"/>
    <col min="16" max="16" width="23.296875" style="188" customWidth="1"/>
    <col min="17" max="17" width="10.5" style="188" customWidth="1"/>
    <col min="18" max="18" width="18.5" style="188"/>
    <col min="19" max="19" width="17.5" style="188" customWidth="1"/>
    <col min="20" max="20" width="15.296875" style="188" customWidth="1"/>
    <col min="21" max="21" width="4" style="188" customWidth="1"/>
    <col min="22" max="22" width="14.19921875" style="188" customWidth="1"/>
    <col min="23" max="23" width="16.69921875" style="188" customWidth="1"/>
    <col min="24" max="24" width="14.296875" style="188" customWidth="1"/>
    <col min="25" max="25" width="37.296875" style="188" customWidth="1"/>
    <col min="26" max="16384" width="8.796875" style="188"/>
  </cols>
  <sheetData>
    <row r="1" spans="2:25" x14ac:dyDescent="0.3">
      <c r="L1" s="188" t="s">
        <v>89</v>
      </c>
    </row>
    <row r="2" spans="2:25" x14ac:dyDescent="0.3">
      <c r="B2" s="92" t="s">
        <v>1129</v>
      </c>
      <c r="C2" s="91"/>
      <c r="D2" s="91"/>
      <c r="E2" s="91"/>
      <c r="F2" s="91"/>
      <c r="G2" s="91"/>
      <c r="H2" s="91"/>
      <c r="I2" s="91"/>
      <c r="J2" s="91"/>
      <c r="K2" s="91"/>
      <c r="L2" s="92" t="s">
        <v>1130</v>
      </c>
      <c r="M2" s="91"/>
      <c r="N2" s="91"/>
      <c r="O2" s="91"/>
      <c r="P2" s="91"/>
      <c r="Q2" s="91"/>
      <c r="R2" s="91"/>
      <c r="S2" s="91"/>
      <c r="T2" s="91"/>
      <c r="U2" s="91"/>
      <c r="V2" s="92" t="s">
        <v>1131</v>
      </c>
      <c r="W2" s="91"/>
      <c r="X2" s="91"/>
      <c r="Y2" s="91"/>
    </row>
    <row r="4" spans="2:25" ht="26" x14ac:dyDescent="0.3">
      <c r="B4" s="194" t="s">
        <v>90</v>
      </c>
      <c r="C4" s="194" t="s">
        <v>91</v>
      </c>
      <c r="D4" s="194" t="s">
        <v>92</v>
      </c>
      <c r="E4" s="194" t="s">
        <v>93</v>
      </c>
      <c r="F4" s="194" t="s">
        <v>94</v>
      </c>
      <c r="G4" s="194" t="s">
        <v>95</v>
      </c>
      <c r="H4" s="194" t="s">
        <v>96</v>
      </c>
      <c r="I4" s="194" t="s">
        <v>69</v>
      </c>
      <c r="J4" s="194" t="s">
        <v>47</v>
      </c>
      <c r="L4" s="195" t="s">
        <v>97</v>
      </c>
      <c r="M4" s="195" t="s">
        <v>53</v>
      </c>
      <c r="N4" s="195" t="s">
        <v>92</v>
      </c>
      <c r="O4" s="195" t="s">
        <v>98</v>
      </c>
      <c r="P4" s="196" t="s">
        <v>99</v>
      </c>
      <c r="Q4" s="197" t="s">
        <v>100</v>
      </c>
      <c r="R4" s="197" t="s">
        <v>101</v>
      </c>
      <c r="S4" s="197" t="s">
        <v>102</v>
      </c>
      <c r="T4" s="198" t="s">
        <v>103</v>
      </c>
      <c r="V4" s="199" t="s">
        <v>97</v>
      </c>
      <c r="W4" s="199" t="s">
        <v>92</v>
      </c>
      <c r="X4" s="199" t="s">
        <v>93</v>
      </c>
      <c r="Y4" s="199" t="s">
        <v>98</v>
      </c>
    </row>
    <row r="5" spans="2:25" ht="12.75" x14ac:dyDescent="0.3">
      <c r="B5" s="185"/>
      <c r="C5" s="186"/>
      <c r="D5" s="185"/>
      <c r="E5" s="185"/>
      <c r="F5" s="187"/>
      <c r="G5" s="187"/>
      <c r="H5" s="187"/>
      <c r="I5" s="187"/>
      <c r="J5" s="193"/>
      <c r="P5" s="189"/>
      <c r="Q5" s="190"/>
      <c r="R5" s="190"/>
      <c r="S5" s="190"/>
      <c r="T5" s="191"/>
      <c r="V5" s="192"/>
      <c r="W5" s="192"/>
      <c r="X5" s="192"/>
      <c r="Y5" s="192"/>
    </row>
    <row r="6" spans="2:25" ht="12.75" x14ac:dyDescent="0.3">
      <c r="B6" s="185"/>
      <c r="C6" s="186"/>
      <c r="D6" s="185"/>
      <c r="E6" s="185"/>
      <c r="F6" s="187"/>
      <c r="G6" s="187"/>
      <c r="H6" s="187"/>
      <c r="I6" s="187"/>
      <c r="J6" s="193"/>
      <c r="P6" s="189"/>
      <c r="Q6" s="190"/>
      <c r="R6" s="190"/>
      <c r="S6" s="190"/>
      <c r="T6" s="191"/>
      <c r="V6" s="192"/>
      <c r="W6" s="192"/>
      <c r="X6" s="192"/>
      <c r="Y6" s="192"/>
    </row>
    <row r="7" spans="2:25" ht="12.75" x14ac:dyDescent="0.3">
      <c r="B7" s="185" t="s">
        <v>124</v>
      </c>
      <c r="C7" s="186">
        <v>535</v>
      </c>
      <c r="D7" s="185" t="s">
        <v>125</v>
      </c>
      <c r="E7" s="185" t="s">
        <v>107</v>
      </c>
      <c r="F7" s="187">
        <v>0</v>
      </c>
      <c r="G7" s="187">
        <v>585</v>
      </c>
      <c r="H7" s="187">
        <v>0</v>
      </c>
      <c r="I7" s="187">
        <v>585</v>
      </c>
      <c r="J7" s="193" t="s">
        <v>48</v>
      </c>
      <c r="L7" s="188" t="s">
        <v>48</v>
      </c>
      <c r="M7" s="188" t="s">
        <v>54</v>
      </c>
      <c r="N7" s="188" t="s">
        <v>126</v>
      </c>
      <c r="O7" s="188" t="s">
        <v>127</v>
      </c>
      <c r="P7" s="189" t="s">
        <v>128</v>
      </c>
      <c r="Q7" s="190">
        <v>2018</v>
      </c>
      <c r="R7" s="190" t="s">
        <v>117</v>
      </c>
      <c r="S7" s="190" t="s">
        <v>112</v>
      </c>
      <c r="T7" s="191">
        <v>39748</v>
      </c>
      <c r="V7" s="192" t="s">
        <v>48</v>
      </c>
      <c r="W7" s="192" t="s">
        <v>125</v>
      </c>
      <c r="X7" s="192" t="s">
        <v>107</v>
      </c>
      <c r="Y7" s="192" t="s">
        <v>129</v>
      </c>
    </row>
    <row r="8" spans="2:25" x14ac:dyDescent="0.3">
      <c r="B8" s="185" t="s">
        <v>130</v>
      </c>
      <c r="C8" s="186">
        <v>21648</v>
      </c>
      <c r="D8" s="185" t="s">
        <v>131</v>
      </c>
      <c r="E8" s="185" t="s">
        <v>104</v>
      </c>
      <c r="F8" s="187">
        <v>300</v>
      </c>
      <c r="G8" s="187">
        <v>675</v>
      </c>
      <c r="H8" s="187">
        <v>0</v>
      </c>
      <c r="I8" s="187">
        <v>975</v>
      </c>
      <c r="J8" s="193" t="s">
        <v>48</v>
      </c>
      <c r="L8" s="188" t="s">
        <v>48</v>
      </c>
      <c r="M8" s="188" t="s">
        <v>54</v>
      </c>
      <c r="N8" s="188" t="s">
        <v>132</v>
      </c>
      <c r="O8" s="188" t="s">
        <v>133</v>
      </c>
      <c r="P8" s="189" t="s">
        <v>134</v>
      </c>
      <c r="Q8" s="190">
        <v>2018</v>
      </c>
      <c r="R8" s="190" t="s">
        <v>117</v>
      </c>
      <c r="S8" s="190" t="s">
        <v>106</v>
      </c>
      <c r="T8" s="191">
        <v>39748</v>
      </c>
      <c r="V8" s="192" t="s">
        <v>48</v>
      </c>
      <c r="W8" s="192" t="s">
        <v>131</v>
      </c>
      <c r="X8" s="192" t="s">
        <v>104</v>
      </c>
      <c r="Y8" s="192" t="s">
        <v>135</v>
      </c>
    </row>
    <row r="9" spans="2:25" x14ac:dyDescent="0.3">
      <c r="B9" s="185" t="s">
        <v>136</v>
      </c>
      <c r="C9" s="186">
        <v>21195</v>
      </c>
      <c r="D9" s="185" t="s">
        <v>137</v>
      </c>
      <c r="E9" s="185" t="s">
        <v>104</v>
      </c>
      <c r="F9" s="187">
        <v>300</v>
      </c>
      <c r="G9" s="187">
        <v>675</v>
      </c>
      <c r="H9" s="187">
        <v>0</v>
      </c>
      <c r="I9" s="187">
        <v>975</v>
      </c>
      <c r="J9" s="193" t="s">
        <v>48</v>
      </c>
      <c r="L9" s="188" t="s">
        <v>48</v>
      </c>
      <c r="M9" s="188" t="s">
        <v>54</v>
      </c>
      <c r="N9" s="188" t="s">
        <v>138</v>
      </c>
      <c r="O9" s="188" t="s">
        <v>139</v>
      </c>
      <c r="P9" s="189" t="s">
        <v>140</v>
      </c>
      <c r="Q9" s="190">
        <v>2018</v>
      </c>
      <c r="R9" s="190" t="s">
        <v>141</v>
      </c>
      <c r="S9" s="190" t="s">
        <v>106</v>
      </c>
      <c r="T9" s="191">
        <v>46958.87</v>
      </c>
      <c r="V9" s="192" t="s">
        <v>48</v>
      </c>
      <c r="W9" s="192" t="s">
        <v>137</v>
      </c>
      <c r="X9" s="192" t="s">
        <v>104</v>
      </c>
      <c r="Y9" s="192" t="s">
        <v>142</v>
      </c>
    </row>
    <row r="10" spans="2:25" ht="12.75" x14ac:dyDescent="0.3">
      <c r="B10" s="185" t="s">
        <v>143</v>
      </c>
      <c r="C10" s="186">
        <v>538</v>
      </c>
      <c r="D10" s="185" t="s">
        <v>144</v>
      </c>
      <c r="E10" s="185" t="s">
        <v>107</v>
      </c>
      <c r="F10" s="187">
        <v>0</v>
      </c>
      <c r="G10" s="187">
        <v>585</v>
      </c>
      <c r="H10" s="187">
        <v>0</v>
      </c>
      <c r="I10" s="187">
        <v>585</v>
      </c>
      <c r="J10" s="193" t="s">
        <v>48</v>
      </c>
      <c r="L10" s="188" t="s">
        <v>48</v>
      </c>
      <c r="M10" s="188" t="s">
        <v>54</v>
      </c>
      <c r="N10" s="188" t="s">
        <v>145</v>
      </c>
      <c r="O10" s="188" t="s">
        <v>146</v>
      </c>
      <c r="P10" s="189" t="s">
        <v>147</v>
      </c>
      <c r="Q10" s="190">
        <v>2018</v>
      </c>
      <c r="R10" s="190" t="s">
        <v>141</v>
      </c>
      <c r="S10" s="190" t="s">
        <v>106</v>
      </c>
      <c r="T10" s="191">
        <v>46958.87</v>
      </c>
      <c r="V10" s="192" t="s">
        <v>48</v>
      </c>
      <c r="W10" s="192" t="s">
        <v>144</v>
      </c>
      <c r="X10" s="192" t="s">
        <v>107</v>
      </c>
      <c r="Y10" s="192" t="s">
        <v>148</v>
      </c>
    </row>
    <row r="11" spans="2:25" x14ac:dyDescent="0.3">
      <c r="B11" s="185" t="s">
        <v>149</v>
      </c>
      <c r="C11" s="186">
        <v>20764</v>
      </c>
      <c r="D11" s="185" t="s">
        <v>138</v>
      </c>
      <c r="E11" s="185" t="s">
        <v>104</v>
      </c>
      <c r="F11" s="187">
        <v>300</v>
      </c>
      <c r="G11" s="187">
        <v>675</v>
      </c>
      <c r="H11" s="187">
        <v>0</v>
      </c>
      <c r="I11" s="187">
        <v>975</v>
      </c>
      <c r="J11" s="193" t="s">
        <v>48</v>
      </c>
      <c r="L11" s="188" t="s">
        <v>48</v>
      </c>
      <c r="M11" s="188" t="s">
        <v>54</v>
      </c>
      <c r="N11" s="188" t="s">
        <v>150</v>
      </c>
      <c r="O11" s="188" t="s">
        <v>151</v>
      </c>
      <c r="P11" s="189" t="s">
        <v>152</v>
      </c>
      <c r="Q11" s="190">
        <v>2018</v>
      </c>
      <c r="R11" s="190" t="s">
        <v>141</v>
      </c>
      <c r="S11" s="190" t="s">
        <v>106</v>
      </c>
      <c r="T11" s="191">
        <v>46958.87</v>
      </c>
      <c r="V11" s="192" t="s">
        <v>48</v>
      </c>
      <c r="W11" s="192" t="s">
        <v>138</v>
      </c>
      <c r="X11" s="192" t="s">
        <v>104</v>
      </c>
      <c r="Y11" s="192" t="s">
        <v>139</v>
      </c>
    </row>
    <row r="12" spans="2:25" x14ac:dyDescent="0.3">
      <c r="B12" s="185" t="s">
        <v>153</v>
      </c>
      <c r="C12" s="186">
        <v>21184</v>
      </c>
      <c r="D12" s="185" t="s">
        <v>145</v>
      </c>
      <c r="E12" s="185" t="s">
        <v>104</v>
      </c>
      <c r="F12" s="187">
        <v>300</v>
      </c>
      <c r="G12" s="187">
        <v>675</v>
      </c>
      <c r="H12" s="187">
        <v>0</v>
      </c>
      <c r="I12" s="187">
        <v>975</v>
      </c>
      <c r="J12" s="193" t="s">
        <v>48</v>
      </c>
      <c r="L12" s="188" t="s">
        <v>48</v>
      </c>
      <c r="M12" s="188" t="s">
        <v>54</v>
      </c>
      <c r="N12" s="188" t="s">
        <v>154</v>
      </c>
      <c r="O12" s="188" t="s">
        <v>155</v>
      </c>
      <c r="P12" s="189" t="s">
        <v>156</v>
      </c>
      <c r="Q12" s="190">
        <v>2018</v>
      </c>
      <c r="R12" s="190" t="s">
        <v>157</v>
      </c>
      <c r="S12" s="190" t="s">
        <v>106</v>
      </c>
      <c r="T12" s="191">
        <v>44639.46</v>
      </c>
      <c r="V12" s="192" t="s">
        <v>48</v>
      </c>
      <c r="W12" s="192" t="s">
        <v>145</v>
      </c>
      <c r="X12" s="192" t="s">
        <v>104</v>
      </c>
      <c r="Y12" s="192" t="s">
        <v>146</v>
      </c>
    </row>
    <row r="13" spans="2:25" x14ac:dyDescent="0.3">
      <c r="B13" s="185" t="s">
        <v>158</v>
      </c>
      <c r="C13" s="186">
        <v>20936</v>
      </c>
      <c r="D13" s="185" t="s">
        <v>150</v>
      </c>
      <c r="E13" s="185" t="s">
        <v>104</v>
      </c>
      <c r="F13" s="187">
        <v>300</v>
      </c>
      <c r="G13" s="187">
        <v>675</v>
      </c>
      <c r="H13" s="187">
        <v>0</v>
      </c>
      <c r="I13" s="187">
        <v>975</v>
      </c>
      <c r="J13" s="193" t="s">
        <v>48</v>
      </c>
      <c r="L13" s="188" t="s">
        <v>48</v>
      </c>
      <c r="M13" s="188" t="s">
        <v>54</v>
      </c>
      <c r="N13" s="188" t="s">
        <v>159</v>
      </c>
      <c r="O13" s="188" t="s">
        <v>160</v>
      </c>
      <c r="P13" s="189" t="s">
        <v>161</v>
      </c>
      <c r="Q13" s="190">
        <v>2018</v>
      </c>
      <c r="R13" s="190" t="s">
        <v>162</v>
      </c>
      <c r="S13" s="190" t="s">
        <v>106</v>
      </c>
      <c r="T13" s="191">
        <v>52845.36</v>
      </c>
      <c r="V13" s="192" t="s">
        <v>48</v>
      </c>
      <c r="W13" s="192" t="s">
        <v>150</v>
      </c>
      <c r="X13" s="192" t="s">
        <v>104</v>
      </c>
      <c r="Y13" s="192" t="s">
        <v>151</v>
      </c>
    </row>
    <row r="14" spans="2:25" x14ac:dyDescent="0.3">
      <c r="B14" s="185" t="s">
        <v>163</v>
      </c>
      <c r="C14" s="186">
        <v>21556</v>
      </c>
      <c r="D14" s="185" t="s">
        <v>126</v>
      </c>
      <c r="E14" s="185" t="s">
        <v>104</v>
      </c>
      <c r="F14" s="187">
        <v>300</v>
      </c>
      <c r="G14" s="187">
        <v>675</v>
      </c>
      <c r="H14" s="187">
        <v>0</v>
      </c>
      <c r="I14" s="187">
        <v>975</v>
      </c>
      <c r="J14" s="193" t="s">
        <v>48</v>
      </c>
      <c r="L14" s="188" t="s">
        <v>48</v>
      </c>
      <c r="M14" s="188" t="s">
        <v>54</v>
      </c>
      <c r="N14" s="188" t="s">
        <v>164</v>
      </c>
      <c r="O14" s="188" t="s">
        <v>165</v>
      </c>
      <c r="P14" s="189" t="s">
        <v>166</v>
      </c>
      <c r="Q14" s="190">
        <v>2018</v>
      </c>
      <c r="R14" s="190" t="s">
        <v>157</v>
      </c>
      <c r="S14" s="190" t="s">
        <v>112</v>
      </c>
      <c r="T14" s="191">
        <v>44639.46</v>
      </c>
      <c r="V14" s="192" t="s">
        <v>48</v>
      </c>
      <c r="W14" s="192" t="s">
        <v>126</v>
      </c>
      <c r="X14" s="192" t="s">
        <v>104</v>
      </c>
      <c r="Y14" s="192" t="s">
        <v>127</v>
      </c>
    </row>
    <row r="15" spans="2:25" x14ac:dyDescent="0.3">
      <c r="B15" s="185" t="s">
        <v>167</v>
      </c>
      <c r="C15" s="186">
        <v>21385</v>
      </c>
      <c r="D15" s="185" t="s">
        <v>168</v>
      </c>
      <c r="E15" s="185" t="s">
        <v>104</v>
      </c>
      <c r="F15" s="187">
        <v>300</v>
      </c>
      <c r="G15" s="187">
        <v>675</v>
      </c>
      <c r="H15" s="187">
        <v>0</v>
      </c>
      <c r="I15" s="187">
        <v>975</v>
      </c>
      <c r="J15" s="193" t="s">
        <v>48</v>
      </c>
      <c r="L15" s="188" t="s">
        <v>48</v>
      </c>
      <c r="M15" s="188" t="s">
        <v>54</v>
      </c>
      <c r="N15" s="188" t="s">
        <v>169</v>
      </c>
      <c r="O15" s="188" t="s">
        <v>170</v>
      </c>
      <c r="P15" s="189" t="s">
        <v>171</v>
      </c>
      <c r="Q15" s="190">
        <v>2018</v>
      </c>
      <c r="R15" s="190" t="s">
        <v>162</v>
      </c>
      <c r="S15" s="190" t="s">
        <v>106</v>
      </c>
      <c r="T15" s="191">
        <v>52845.36</v>
      </c>
      <c r="V15" s="192" t="s">
        <v>48</v>
      </c>
      <c r="W15" s="192" t="s">
        <v>132</v>
      </c>
      <c r="X15" s="192" t="s">
        <v>104</v>
      </c>
      <c r="Y15" s="192" t="s">
        <v>133</v>
      </c>
    </row>
    <row r="16" spans="2:25" x14ac:dyDescent="0.3">
      <c r="B16" s="185" t="s">
        <v>172</v>
      </c>
      <c r="C16" s="186">
        <v>21133</v>
      </c>
      <c r="D16" s="185" t="s">
        <v>173</v>
      </c>
      <c r="E16" s="185" t="s">
        <v>104</v>
      </c>
      <c r="F16" s="187">
        <v>300</v>
      </c>
      <c r="G16" s="187">
        <v>675</v>
      </c>
      <c r="H16" s="187">
        <v>0</v>
      </c>
      <c r="I16" s="187">
        <v>975</v>
      </c>
      <c r="J16" s="193" t="s">
        <v>48</v>
      </c>
      <c r="L16" s="188" t="s">
        <v>48</v>
      </c>
      <c r="M16" s="188" t="s">
        <v>54</v>
      </c>
      <c r="N16" s="188" t="s">
        <v>168</v>
      </c>
      <c r="O16" s="188" t="s">
        <v>174</v>
      </c>
      <c r="P16" s="189" t="s">
        <v>175</v>
      </c>
      <c r="Q16" s="190">
        <v>2018</v>
      </c>
      <c r="R16" s="190" t="s">
        <v>117</v>
      </c>
      <c r="S16" s="190" t="s">
        <v>106</v>
      </c>
      <c r="T16" s="191">
        <v>39748</v>
      </c>
      <c r="V16" s="192" t="s">
        <v>48</v>
      </c>
      <c r="W16" s="192" t="s">
        <v>168</v>
      </c>
      <c r="X16" s="192" t="s">
        <v>104</v>
      </c>
      <c r="Y16" s="192" t="s">
        <v>174</v>
      </c>
    </row>
    <row r="17" spans="2:25" x14ac:dyDescent="0.3">
      <c r="B17" s="185" t="s">
        <v>176</v>
      </c>
      <c r="C17" s="186">
        <v>21974</v>
      </c>
      <c r="D17" s="185" t="s">
        <v>154</v>
      </c>
      <c r="E17" s="185" t="s">
        <v>104</v>
      </c>
      <c r="F17" s="187">
        <v>300</v>
      </c>
      <c r="G17" s="187">
        <v>675</v>
      </c>
      <c r="H17" s="187">
        <v>0</v>
      </c>
      <c r="I17" s="187">
        <v>975</v>
      </c>
      <c r="J17" s="193" t="s">
        <v>48</v>
      </c>
      <c r="L17" s="188" t="s">
        <v>48</v>
      </c>
      <c r="M17" s="188" t="s">
        <v>54</v>
      </c>
      <c r="N17" s="188" t="s">
        <v>177</v>
      </c>
      <c r="O17" s="188" t="s">
        <v>178</v>
      </c>
      <c r="P17" s="189" t="s">
        <v>179</v>
      </c>
      <c r="Q17" s="190">
        <v>2018</v>
      </c>
      <c r="R17" s="190" t="s">
        <v>117</v>
      </c>
      <c r="S17" s="190" t="s">
        <v>112</v>
      </c>
      <c r="T17" s="191">
        <v>39748</v>
      </c>
      <c r="V17" s="192" t="s">
        <v>48</v>
      </c>
      <c r="W17" s="192" t="s">
        <v>173</v>
      </c>
      <c r="X17" s="192" t="s">
        <v>104</v>
      </c>
      <c r="Y17" s="192" t="s">
        <v>180</v>
      </c>
    </row>
    <row r="18" spans="2:25" x14ac:dyDescent="0.3">
      <c r="B18" s="185" t="s">
        <v>181</v>
      </c>
      <c r="C18" s="186">
        <v>21229</v>
      </c>
      <c r="D18" s="185" t="s">
        <v>177</v>
      </c>
      <c r="E18" s="185" t="s">
        <v>104</v>
      </c>
      <c r="F18" s="187">
        <v>300</v>
      </c>
      <c r="G18" s="187">
        <v>675</v>
      </c>
      <c r="H18" s="187">
        <v>0</v>
      </c>
      <c r="I18" s="187">
        <v>975</v>
      </c>
      <c r="J18" s="193" t="s">
        <v>48</v>
      </c>
      <c r="L18" s="188" t="s">
        <v>48</v>
      </c>
      <c r="M18" s="188" t="s">
        <v>54</v>
      </c>
      <c r="N18" s="188" t="s">
        <v>182</v>
      </c>
      <c r="O18" s="188" t="s">
        <v>183</v>
      </c>
      <c r="P18" s="189" t="s">
        <v>184</v>
      </c>
      <c r="Q18" s="190">
        <v>2018</v>
      </c>
      <c r="R18" s="190" t="s">
        <v>117</v>
      </c>
      <c r="S18" s="190" t="s">
        <v>106</v>
      </c>
      <c r="T18" s="191">
        <v>39748</v>
      </c>
      <c r="V18" s="192" t="s">
        <v>48</v>
      </c>
      <c r="W18" s="192" t="s">
        <v>154</v>
      </c>
      <c r="X18" s="192" t="s">
        <v>104</v>
      </c>
      <c r="Y18" s="192" t="s">
        <v>155</v>
      </c>
    </row>
    <row r="19" spans="2:25" x14ac:dyDescent="0.3">
      <c r="B19" s="185" t="s">
        <v>185</v>
      </c>
      <c r="C19" s="186">
        <v>10047</v>
      </c>
      <c r="D19" s="185" t="s">
        <v>182</v>
      </c>
      <c r="E19" s="185" t="s">
        <v>104</v>
      </c>
      <c r="F19" s="187">
        <v>300</v>
      </c>
      <c r="G19" s="187">
        <v>675</v>
      </c>
      <c r="H19" s="187">
        <v>0</v>
      </c>
      <c r="I19" s="187">
        <v>975</v>
      </c>
      <c r="J19" s="193" t="s">
        <v>48</v>
      </c>
      <c r="L19" s="188" t="s">
        <v>48</v>
      </c>
      <c r="M19" s="188" t="s">
        <v>54</v>
      </c>
      <c r="N19" s="188" t="s">
        <v>186</v>
      </c>
      <c r="O19" s="188" t="s">
        <v>187</v>
      </c>
      <c r="P19" s="189" t="s">
        <v>188</v>
      </c>
      <c r="Q19" s="190">
        <v>2018</v>
      </c>
      <c r="R19" s="190" t="s">
        <v>117</v>
      </c>
      <c r="S19" s="190" t="s">
        <v>106</v>
      </c>
      <c r="T19" s="191">
        <v>39748</v>
      </c>
      <c r="V19" s="192" t="s">
        <v>48</v>
      </c>
      <c r="W19" s="192" t="s">
        <v>177</v>
      </c>
      <c r="X19" s="192" t="s">
        <v>104</v>
      </c>
      <c r="Y19" s="192" t="s">
        <v>178</v>
      </c>
    </row>
    <row r="20" spans="2:25" x14ac:dyDescent="0.3">
      <c r="B20" s="185" t="s">
        <v>189</v>
      </c>
      <c r="C20" s="186">
        <v>8214</v>
      </c>
      <c r="D20" s="185" t="s">
        <v>159</v>
      </c>
      <c r="E20" s="185" t="s">
        <v>104</v>
      </c>
      <c r="F20" s="187">
        <v>300</v>
      </c>
      <c r="G20" s="187">
        <v>675</v>
      </c>
      <c r="H20" s="187">
        <v>0</v>
      </c>
      <c r="I20" s="187">
        <v>975</v>
      </c>
      <c r="J20" s="193" t="s">
        <v>48</v>
      </c>
      <c r="L20" s="188" t="s">
        <v>48</v>
      </c>
      <c r="M20" s="188" t="s">
        <v>54</v>
      </c>
      <c r="N20" s="188" t="s">
        <v>137</v>
      </c>
      <c r="O20" s="188" t="s">
        <v>142</v>
      </c>
      <c r="P20" s="189" t="s">
        <v>190</v>
      </c>
      <c r="Q20" s="190">
        <v>2019</v>
      </c>
      <c r="R20" s="190" t="s">
        <v>117</v>
      </c>
      <c r="S20" s="190" t="s">
        <v>106</v>
      </c>
      <c r="T20" s="191">
        <v>41891.980000000003</v>
      </c>
      <c r="V20" s="192" t="s">
        <v>48</v>
      </c>
      <c r="W20" s="192" t="s">
        <v>182</v>
      </c>
      <c r="X20" s="192" t="s">
        <v>104</v>
      </c>
      <c r="Y20" s="192" t="s">
        <v>183</v>
      </c>
    </row>
    <row r="21" spans="2:25" x14ac:dyDescent="0.3">
      <c r="B21" s="185" t="s">
        <v>191</v>
      </c>
      <c r="C21" s="186">
        <v>21581</v>
      </c>
      <c r="D21" s="185" t="s">
        <v>164</v>
      </c>
      <c r="E21" s="185" t="s">
        <v>104</v>
      </c>
      <c r="F21" s="187">
        <v>300</v>
      </c>
      <c r="G21" s="187">
        <v>675</v>
      </c>
      <c r="H21" s="187">
        <v>0</v>
      </c>
      <c r="I21" s="187">
        <v>975</v>
      </c>
      <c r="J21" s="193" t="s">
        <v>48</v>
      </c>
      <c r="L21" s="188" t="s">
        <v>48</v>
      </c>
      <c r="M21" s="188" t="s">
        <v>54</v>
      </c>
      <c r="N21" s="188" t="s">
        <v>173</v>
      </c>
      <c r="O21" s="188" t="s">
        <v>180</v>
      </c>
      <c r="P21" s="189" t="s">
        <v>192</v>
      </c>
      <c r="Q21" s="190">
        <v>2019</v>
      </c>
      <c r="R21" s="190" t="s">
        <v>117</v>
      </c>
      <c r="S21" s="190" t="s">
        <v>106</v>
      </c>
      <c r="T21" s="191">
        <v>41891.980000000003</v>
      </c>
      <c r="V21" s="192" t="s">
        <v>48</v>
      </c>
      <c r="W21" s="192" t="s">
        <v>159</v>
      </c>
      <c r="X21" s="192" t="s">
        <v>104</v>
      </c>
      <c r="Y21" s="192" t="s">
        <v>160</v>
      </c>
    </row>
    <row r="22" spans="2:25" x14ac:dyDescent="0.3">
      <c r="B22" s="185" t="s">
        <v>193</v>
      </c>
      <c r="C22" s="186">
        <v>20818</v>
      </c>
      <c r="D22" s="185" t="s">
        <v>169</v>
      </c>
      <c r="E22" s="185" t="s">
        <v>104</v>
      </c>
      <c r="F22" s="187">
        <v>300</v>
      </c>
      <c r="G22" s="187">
        <v>675</v>
      </c>
      <c r="H22" s="187">
        <v>0</v>
      </c>
      <c r="I22" s="187">
        <v>975</v>
      </c>
      <c r="J22" s="193" t="s">
        <v>48</v>
      </c>
      <c r="L22" s="188" t="s">
        <v>48</v>
      </c>
      <c r="M22" s="188" t="s">
        <v>54</v>
      </c>
      <c r="N22" s="188" t="s">
        <v>194</v>
      </c>
      <c r="O22" s="188" t="s">
        <v>195</v>
      </c>
      <c r="P22" s="189" t="s">
        <v>196</v>
      </c>
      <c r="Q22" s="190">
        <v>2019</v>
      </c>
      <c r="R22" s="190" t="s">
        <v>118</v>
      </c>
      <c r="S22" s="190" t="s">
        <v>106</v>
      </c>
      <c r="T22" s="191">
        <v>47113.599999999999</v>
      </c>
      <c r="V22" s="192" t="s">
        <v>48</v>
      </c>
      <c r="W22" s="192" t="s">
        <v>164</v>
      </c>
      <c r="X22" s="192" t="s">
        <v>104</v>
      </c>
      <c r="Y22" s="192" t="s">
        <v>165</v>
      </c>
    </row>
    <row r="23" spans="2:25" x14ac:dyDescent="0.3">
      <c r="B23" s="185" t="s">
        <v>197</v>
      </c>
      <c r="C23" s="186">
        <v>21417</v>
      </c>
      <c r="D23" s="185" t="s">
        <v>186</v>
      </c>
      <c r="E23" s="185" t="s">
        <v>104</v>
      </c>
      <c r="F23" s="187">
        <v>300</v>
      </c>
      <c r="G23" s="187">
        <v>675</v>
      </c>
      <c r="H23" s="187">
        <v>0</v>
      </c>
      <c r="I23" s="187">
        <v>975</v>
      </c>
      <c r="J23" s="193" t="s">
        <v>48</v>
      </c>
      <c r="L23" s="188" t="s">
        <v>48</v>
      </c>
      <c r="M23" s="188" t="s">
        <v>54</v>
      </c>
      <c r="N23" s="188" t="s">
        <v>131</v>
      </c>
      <c r="O23" s="188" t="s">
        <v>135</v>
      </c>
      <c r="P23" s="189" t="s">
        <v>198</v>
      </c>
      <c r="Q23" s="190">
        <v>2019</v>
      </c>
      <c r="R23" s="190" t="s">
        <v>117</v>
      </c>
      <c r="S23" s="190" t="s">
        <v>106</v>
      </c>
      <c r="T23" s="191">
        <v>41891.980000000003</v>
      </c>
      <c r="V23" s="192" t="s">
        <v>48</v>
      </c>
      <c r="W23" s="192" t="s">
        <v>169</v>
      </c>
      <c r="X23" s="192" t="s">
        <v>104</v>
      </c>
      <c r="Y23" s="192" t="s">
        <v>170</v>
      </c>
    </row>
    <row r="24" spans="2:25" x14ac:dyDescent="0.3">
      <c r="B24" s="185" t="s">
        <v>199</v>
      </c>
      <c r="C24" s="186">
        <v>544</v>
      </c>
      <c r="D24" s="185" t="s">
        <v>200</v>
      </c>
      <c r="E24" s="185" t="s">
        <v>107</v>
      </c>
      <c r="F24" s="187">
        <v>0</v>
      </c>
      <c r="G24" s="187">
        <v>585</v>
      </c>
      <c r="H24" s="187">
        <v>0</v>
      </c>
      <c r="I24" s="187">
        <v>585</v>
      </c>
      <c r="J24" s="193" t="s">
        <v>48</v>
      </c>
      <c r="P24" s="189"/>
      <c r="Q24" s="190"/>
      <c r="R24" s="190"/>
      <c r="S24" s="190"/>
      <c r="T24" s="191"/>
      <c r="V24" s="192" t="s">
        <v>48</v>
      </c>
      <c r="W24" s="192" t="s">
        <v>186</v>
      </c>
      <c r="X24" s="192" t="s">
        <v>104</v>
      </c>
      <c r="Y24" s="192" t="s">
        <v>187</v>
      </c>
    </row>
    <row r="25" spans="2:25" ht="12.75" x14ac:dyDescent="0.3">
      <c r="B25" s="185" t="s">
        <v>201</v>
      </c>
      <c r="C25" s="186">
        <v>21058</v>
      </c>
      <c r="D25" s="185" t="s">
        <v>194</v>
      </c>
      <c r="E25" s="185" t="s">
        <v>104</v>
      </c>
      <c r="F25" s="187">
        <v>300</v>
      </c>
      <c r="G25" s="187">
        <v>675</v>
      </c>
      <c r="H25" s="187">
        <v>0</v>
      </c>
      <c r="I25" s="187">
        <v>975</v>
      </c>
      <c r="J25" s="193" t="s">
        <v>48</v>
      </c>
      <c r="P25" s="189"/>
      <c r="Q25" s="190"/>
      <c r="R25" s="190"/>
      <c r="S25" s="190"/>
      <c r="T25" s="191"/>
      <c r="V25" s="192" t="s">
        <v>48</v>
      </c>
      <c r="W25" s="192" t="s">
        <v>200</v>
      </c>
      <c r="X25" s="192" t="s">
        <v>107</v>
      </c>
      <c r="Y25" s="192" t="s">
        <v>202</v>
      </c>
    </row>
    <row r="26" spans="2:25" x14ac:dyDescent="0.3">
      <c r="B26" s="185"/>
      <c r="C26" s="186"/>
      <c r="D26" s="185"/>
      <c r="E26" s="185"/>
      <c r="F26" s="187"/>
      <c r="G26" s="187"/>
      <c r="H26" s="187"/>
      <c r="I26" s="187"/>
      <c r="J26" s="193"/>
      <c r="P26" s="189"/>
      <c r="Q26" s="190"/>
      <c r="R26" s="190"/>
      <c r="S26" s="190"/>
      <c r="T26" s="191"/>
      <c r="V26" s="192" t="s">
        <v>48</v>
      </c>
      <c r="W26" s="192" t="s">
        <v>194</v>
      </c>
      <c r="X26" s="192" t="s">
        <v>104</v>
      </c>
      <c r="Y26" s="192" t="s">
        <v>195</v>
      </c>
    </row>
    <row r="27" spans="2:25" ht="12.75" x14ac:dyDescent="0.3">
      <c r="B27" s="185"/>
      <c r="C27" s="186"/>
      <c r="D27" s="185"/>
      <c r="E27" s="185"/>
      <c r="F27" s="187"/>
      <c r="G27" s="187"/>
      <c r="H27" s="187"/>
      <c r="I27" s="187"/>
      <c r="J27" s="193"/>
      <c r="P27" s="189"/>
      <c r="Q27" s="190"/>
      <c r="R27" s="190"/>
      <c r="S27" s="190"/>
      <c r="T27" s="191"/>
      <c r="V27" s="192" t="s">
        <v>48</v>
      </c>
      <c r="W27" s="192" t="s">
        <v>203</v>
      </c>
      <c r="X27" s="192" t="s">
        <v>108</v>
      </c>
      <c r="Y27" s="192" t="s">
        <v>204</v>
      </c>
    </row>
    <row r="28" spans="2:25" ht="12.75" x14ac:dyDescent="0.3">
      <c r="B28" s="185"/>
      <c r="C28" s="186"/>
      <c r="D28" s="185"/>
      <c r="E28" s="185"/>
      <c r="F28" s="187"/>
      <c r="G28" s="187"/>
      <c r="H28" s="187"/>
      <c r="I28" s="187"/>
      <c r="J28" s="193"/>
      <c r="P28" s="189"/>
      <c r="Q28" s="190"/>
      <c r="R28" s="190"/>
      <c r="S28" s="190"/>
      <c r="T28" s="191"/>
      <c r="V28" s="192" t="s">
        <v>48</v>
      </c>
      <c r="W28" s="192" t="s">
        <v>205</v>
      </c>
      <c r="X28" s="192" t="s">
        <v>108</v>
      </c>
      <c r="Y28" s="192" t="s">
        <v>206</v>
      </c>
    </row>
    <row r="29" spans="2:25" ht="12.75" x14ac:dyDescent="0.3">
      <c r="B29" s="185"/>
      <c r="C29" s="186"/>
      <c r="D29" s="185"/>
      <c r="E29" s="185"/>
      <c r="F29" s="187"/>
      <c r="G29" s="187"/>
      <c r="H29" s="187"/>
      <c r="I29" s="187"/>
      <c r="J29" s="193"/>
      <c r="P29" s="189"/>
      <c r="Q29" s="190"/>
      <c r="R29" s="190"/>
      <c r="S29" s="190"/>
      <c r="T29" s="191"/>
      <c r="V29" s="192" t="s">
        <v>48</v>
      </c>
      <c r="W29" s="192" t="s">
        <v>207</v>
      </c>
      <c r="X29" s="192" t="s">
        <v>108</v>
      </c>
      <c r="Y29" s="192" t="s">
        <v>208</v>
      </c>
    </row>
    <row r="30" spans="2:25" s="37" customFormat="1" ht="12.75" x14ac:dyDescent="0.3">
      <c r="B30" s="39"/>
      <c r="C30" s="40"/>
      <c r="D30" s="39"/>
      <c r="E30" s="39"/>
      <c r="F30" s="41"/>
      <c r="G30" s="41"/>
      <c r="H30" s="41"/>
      <c r="I30" s="41"/>
      <c r="J30" s="42"/>
      <c r="L30" s="43"/>
      <c r="M30" s="43"/>
      <c r="N30" s="43"/>
      <c r="O30" s="43"/>
      <c r="P30" s="44"/>
      <c r="Q30" s="45"/>
      <c r="R30" s="45"/>
      <c r="S30" s="45"/>
      <c r="T30" s="46"/>
      <c r="V30" s="173"/>
      <c r="W30" s="173"/>
      <c r="X30" s="173"/>
      <c r="Y30" s="173"/>
    </row>
    <row r="31" spans="2:25" ht="12.75" x14ac:dyDescent="0.3">
      <c r="B31" s="185"/>
      <c r="C31" s="186"/>
      <c r="D31" s="185"/>
      <c r="E31" s="185"/>
      <c r="F31" s="187"/>
      <c r="G31" s="187"/>
      <c r="H31" s="187"/>
      <c r="I31" s="187"/>
      <c r="J31" s="193"/>
      <c r="P31" s="189"/>
      <c r="Q31" s="190"/>
      <c r="R31" s="190"/>
      <c r="S31" s="190"/>
      <c r="T31" s="191"/>
      <c r="V31" s="192"/>
      <c r="W31" s="192"/>
      <c r="X31" s="192"/>
      <c r="Y31" s="192"/>
    </row>
    <row r="32" spans="2:25" x14ac:dyDescent="0.3">
      <c r="B32" s="185" t="s">
        <v>209</v>
      </c>
      <c r="C32" s="186">
        <v>21590</v>
      </c>
      <c r="D32" s="185" t="s">
        <v>210</v>
      </c>
      <c r="E32" s="185" t="s">
        <v>104</v>
      </c>
      <c r="F32" s="187">
        <v>300</v>
      </c>
      <c r="G32" s="187">
        <v>675</v>
      </c>
      <c r="H32" s="187">
        <v>0</v>
      </c>
      <c r="I32" s="187">
        <v>975</v>
      </c>
      <c r="J32" s="193" t="s">
        <v>49</v>
      </c>
      <c r="L32" s="188" t="s">
        <v>49</v>
      </c>
      <c r="M32" s="188" t="s">
        <v>54</v>
      </c>
      <c r="N32" s="188" t="s">
        <v>211</v>
      </c>
      <c r="O32" s="188" t="s">
        <v>212</v>
      </c>
      <c r="P32" s="189" t="s">
        <v>213</v>
      </c>
      <c r="Q32" s="190">
        <v>1995</v>
      </c>
      <c r="R32" s="190" t="s">
        <v>214</v>
      </c>
      <c r="S32" s="190" t="s">
        <v>112</v>
      </c>
      <c r="T32" s="191">
        <v>10000</v>
      </c>
      <c r="V32" s="192" t="s">
        <v>49</v>
      </c>
      <c r="W32" s="192" t="s">
        <v>215</v>
      </c>
      <c r="X32" s="192" t="s">
        <v>104</v>
      </c>
      <c r="Y32" s="192" t="s">
        <v>216</v>
      </c>
    </row>
    <row r="33" spans="2:25" x14ac:dyDescent="0.3">
      <c r="B33" s="185" t="s">
        <v>217</v>
      </c>
      <c r="C33" s="186">
        <v>13327</v>
      </c>
      <c r="D33" s="185" t="s">
        <v>218</v>
      </c>
      <c r="E33" s="185" t="s">
        <v>104</v>
      </c>
      <c r="F33" s="187">
        <v>300</v>
      </c>
      <c r="G33" s="187">
        <v>675</v>
      </c>
      <c r="H33" s="187">
        <v>0</v>
      </c>
      <c r="I33" s="187">
        <v>975</v>
      </c>
      <c r="J33" s="193" t="s">
        <v>49</v>
      </c>
      <c r="L33" s="188" t="s">
        <v>49</v>
      </c>
      <c r="M33" s="188" t="s">
        <v>54</v>
      </c>
      <c r="N33" s="188" t="s">
        <v>218</v>
      </c>
      <c r="O33" s="188" t="s">
        <v>219</v>
      </c>
      <c r="P33" s="189" t="s">
        <v>220</v>
      </c>
      <c r="Q33" s="190">
        <v>2018</v>
      </c>
      <c r="R33" s="190" t="s">
        <v>157</v>
      </c>
      <c r="S33" s="190" t="s">
        <v>106</v>
      </c>
      <c r="T33" s="191">
        <v>44639.46</v>
      </c>
      <c r="V33" s="192" t="s">
        <v>49</v>
      </c>
      <c r="W33" s="192" t="s">
        <v>221</v>
      </c>
      <c r="X33" s="192" t="s">
        <v>104</v>
      </c>
      <c r="Y33" s="192" t="s">
        <v>222</v>
      </c>
    </row>
    <row r="34" spans="2:25" x14ac:dyDescent="0.3">
      <c r="B34" s="185" t="s">
        <v>223</v>
      </c>
      <c r="C34" s="186">
        <v>8442</v>
      </c>
      <c r="D34" s="185" t="s">
        <v>224</v>
      </c>
      <c r="E34" s="185" t="s">
        <v>104</v>
      </c>
      <c r="F34" s="187">
        <v>300</v>
      </c>
      <c r="G34" s="187">
        <v>675</v>
      </c>
      <c r="H34" s="187">
        <v>0</v>
      </c>
      <c r="I34" s="187">
        <v>975</v>
      </c>
      <c r="J34" s="193" t="s">
        <v>49</v>
      </c>
      <c r="L34" s="188" t="s">
        <v>49</v>
      </c>
      <c r="M34" s="188" t="s">
        <v>54</v>
      </c>
      <c r="N34" s="188" t="s">
        <v>225</v>
      </c>
      <c r="O34" s="188" t="s">
        <v>226</v>
      </c>
      <c r="P34" s="189" t="s">
        <v>227</v>
      </c>
      <c r="Q34" s="190">
        <v>2018</v>
      </c>
      <c r="R34" s="190" t="s">
        <v>157</v>
      </c>
      <c r="S34" s="190" t="s">
        <v>106</v>
      </c>
      <c r="T34" s="191">
        <v>44639.46</v>
      </c>
      <c r="V34" s="192" t="s">
        <v>49</v>
      </c>
      <c r="W34" s="192" t="s">
        <v>211</v>
      </c>
      <c r="X34" s="192" t="s">
        <v>104</v>
      </c>
      <c r="Y34" s="192" t="s">
        <v>212</v>
      </c>
    </row>
    <row r="35" spans="2:25" x14ac:dyDescent="0.3">
      <c r="B35" s="185" t="s">
        <v>228</v>
      </c>
      <c r="C35" s="186">
        <v>21552</v>
      </c>
      <c r="D35" s="185" t="s">
        <v>215</v>
      </c>
      <c r="E35" s="185" t="s">
        <v>104</v>
      </c>
      <c r="F35" s="187">
        <v>300</v>
      </c>
      <c r="G35" s="187">
        <v>675</v>
      </c>
      <c r="H35" s="187">
        <v>0</v>
      </c>
      <c r="I35" s="187">
        <v>975</v>
      </c>
      <c r="J35" s="193" t="s">
        <v>49</v>
      </c>
      <c r="L35" s="188" t="s">
        <v>49</v>
      </c>
      <c r="M35" s="188" t="s">
        <v>54</v>
      </c>
      <c r="N35" s="188" t="s">
        <v>229</v>
      </c>
      <c r="O35" s="188" t="s">
        <v>230</v>
      </c>
      <c r="P35" s="189" t="s">
        <v>231</v>
      </c>
      <c r="Q35" s="190">
        <v>2018</v>
      </c>
      <c r="R35" s="190" t="s">
        <v>157</v>
      </c>
      <c r="S35" s="190" t="s">
        <v>106</v>
      </c>
      <c r="T35" s="191">
        <v>44639.46</v>
      </c>
      <c r="V35" s="192" t="s">
        <v>49</v>
      </c>
      <c r="W35" s="192" t="s">
        <v>232</v>
      </c>
      <c r="X35" s="192" t="s">
        <v>104</v>
      </c>
      <c r="Y35" s="192" t="s">
        <v>233</v>
      </c>
    </row>
    <row r="36" spans="2:25" x14ac:dyDescent="0.3">
      <c r="B36" s="185" t="s">
        <v>234</v>
      </c>
      <c r="C36" s="186">
        <v>20735</v>
      </c>
      <c r="D36" s="185" t="s">
        <v>221</v>
      </c>
      <c r="E36" s="185" t="s">
        <v>104</v>
      </c>
      <c r="F36" s="187">
        <v>300</v>
      </c>
      <c r="G36" s="187">
        <v>675</v>
      </c>
      <c r="H36" s="187">
        <v>0</v>
      </c>
      <c r="I36" s="187">
        <v>975</v>
      </c>
      <c r="J36" s="193" t="s">
        <v>49</v>
      </c>
      <c r="L36" s="188" t="s">
        <v>49</v>
      </c>
      <c r="M36" s="188" t="s">
        <v>54</v>
      </c>
      <c r="N36" s="188" t="s">
        <v>235</v>
      </c>
      <c r="O36" s="188" t="s">
        <v>236</v>
      </c>
      <c r="P36" s="189" t="s">
        <v>237</v>
      </c>
      <c r="Q36" s="190">
        <v>2018</v>
      </c>
      <c r="R36" s="190" t="s">
        <v>157</v>
      </c>
      <c r="S36" s="190" t="s">
        <v>112</v>
      </c>
      <c r="T36" s="191">
        <v>44639.46</v>
      </c>
      <c r="V36" s="192" t="s">
        <v>49</v>
      </c>
      <c r="W36" s="192" t="s">
        <v>210</v>
      </c>
      <c r="X36" s="192" t="s">
        <v>104</v>
      </c>
      <c r="Y36" s="192" t="s">
        <v>238</v>
      </c>
    </row>
    <row r="37" spans="2:25" x14ac:dyDescent="0.3">
      <c r="B37" s="185" t="s">
        <v>239</v>
      </c>
      <c r="C37" s="186">
        <v>21888</v>
      </c>
      <c r="D37" s="185" t="s">
        <v>211</v>
      </c>
      <c r="E37" s="185" t="s">
        <v>104</v>
      </c>
      <c r="F37" s="187">
        <v>300</v>
      </c>
      <c r="G37" s="187">
        <v>675</v>
      </c>
      <c r="H37" s="187">
        <v>0</v>
      </c>
      <c r="I37" s="187">
        <v>975</v>
      </c>
      <c r="J37" s="193" t="s">
        <v>49</v>
      </c>
      <c r="L37" s="188" t="s">
        <v>49</v>
      </c>
      <c r="M37" s="188" t="s">
        <v>54</v>
      </c>
      <c r="N37" s="188" t="s">
        <v>224</v>
      </c>
      <c r="O37" s="188" t="s">
        <v>240</v>
      </c>
      <c r="P37" s="189" t="s">
        <v>241</v>
      </c>
      <c r="Q37" s="190">
        <v>2018</v>
      </c>
      <c r="R37" s="190" t="s">
        <v>162</v>
      </c>
      <c r="S37" s="190" t="s">
        <v>106</v>
      </c>
      <c r="T37" s="191">
        <v>52845.36</v>
      </c>
      <c r="V37" s="192" t="s">
        <v>49</v>
      </c>
      <c r="W37" s="192" t="s">
        <v>218</v>
      </c>
      <c r="X37" s="192" t="s">
        <v>104</v>
      </c>
      <c r="Y37" s="192" t="s">
        <v>219</v>
      </c>
    </row>
    <row r="38" spans="2:25" x14ac:dyDescent="0.3">
      <c r="B38" s="185" t="s">
        <v>242</v>
      </c>
      <c r="C38" s="186">
        <v>21108</v>
      </c>
      <c r="D38" s="185" t="s">
        <v>229</v>
      </c>
      <c r="E38" s="185" t="s">
        <v>104</v>
      </c>
      <c r="F38" s="187">
        <v>300</v>
      </c>
      <c r="G38" s="187">
        <v>675</v>
      </c>
      <c r="H38" s="187">
        <v>0</v>
      </c>
      <c r="I38" s="187">
        <v>975</v>
      </c>
      <c r="J38" s="193" t="s">
        <v>49</v>
      </c>
      <c r="L38" s="188" t="s">
        <v>49</v>
      </c>
      <c r="M38" s="188" t="s">
        <v>54</v>
      </c>
      <c r="N38" s="188" t="s">
        <v>243</v>
      </c>
      <c r="O38" s="188" t="s">
        <v>244</v>
      </c>
      <c r="P38" s="189" t="s">
        <v>245</v>
      </c>
      <c r="Q38" s="190">
        <v>2018</v>
      </c>
      <c r="R38" s="190" t="s">
        <v>117</v>
      </c>
      <c r="S38" s="190" t="s">
        <v>112</v>
      </c>
      <c r="T38" s="191">
        <v>39748</v>
      </c>
      <c r="V38" s="192" t="s">
        <v>49</v>
      </c>
      <c r="W38" s="192" t="s">
        <v>225</v>
      </c>
      <c r="X38" s="192" t="s">
        <v>104</v>
      </c>
      <c r="Y38" s="192" t="s">
        <v>226</v>
      </c>
    </row>
    <row r="39" spans="2:25" x14ac:dyDescent="0.3">
      <c r="B39" s="185" t="s">
        <v>246</v>
      </c>
      <c r="C39" s="186">
        <v>21493</v>
      </c>
      <c r="D39" s="185" t="s">
        <v>235</v>
      </c>
      <c r="E39" s="185" t="s">
        <v>104</v>
      </c>
      <c r="F39" s="187">
        <v>300</v>
      </c>
      <c r="G39" s="187">
        <v>675</v>
      </c>
      <c r="H39" s="187">
        <v>0</v>
      </c>
      <c r="I39" s="187">
        <v>975</v>
      </c>
      <c r="J39" s="193" t="s">
        <v>49</v>
      </c>
      <c r="L39" s="188" t="s">
        <v>49</v>
      </c>
      <c r="M39" s="188" t="s">
        <v>54</v>
      </c>
      <c r="N39" s="188" t="s">
        <v>215</v>
      </c>
      <c r="O39" s="188" t="s">
        <v>216</v>
      </c>
      <c r="P39" s="189" t="s">
        <v>247</v>
      </c>
      <c r="Q39" s="190">
        <v>2020</v>
      </c>
      <c r="R39" s="190" t="s">
        <v>248</v>
      </c>
      <c r="S39" s="190" t="s">
        <v>112</v>
      </c>
      <c r="T39" s="191">
        <v>43799.28</v>
      </c>
      <c r="V39" s="192" t="s">
        <v>49</v>
      </c>
      <c r="W39" s="192" t="s">
        <v>243</v>
      </c>
      <c r="X39" s="192" t="s">
        <v>104</v>
      </c>
      <c r="Y39" s="192" t="s">
        <v>244</v>
      </c>
    </row>
    <row r="40" spans="2:25" x14ac:dyDescent="0.3">
      <c r="B40" s="185" t="s">
        <v>249</v>
      </c>
      <c r="C40" s="186">
        <v>21688</v>
      </c>
      <c r="D40" s="185" t="s">
        <v>243</v>
      </c>
      <c r="E40" s="185" t="s">
        <v>104</v>
      </c>
      <c r="F40" s="187">
        <v>300</v>
      </c>
      <c r="G40" s="187">
        <v>675</v>
      </c>
      <c r="H40" s="187">
        <v>0</v>
      </c>
      <c r="I40" s="187">
        <v>975</v>
      </c>
      <c r="J40" s="193" t="s">
        <v>49</v>
      </c>
      <c r="L40" s="188" t="s">
        <v>49</v>
      </c>
      <c r="M40" s="188" t="s">
        <v>54</v>
      </c>
      <c r="N40" s="188" t="s">
        <v>221</v>
      </c>
      <c r="O40" s="188" t="s">
        <v>222</v>
      </c>
      <c r="P40" s="189" t="s">
        <v>250</v>
      </c>
      <c r="Q40" s="190">
        <v>2020</v>
      </c>
      <c r="R40" s="190" t="s">
        <v>248</v>
      </c>
      <c r="S40" s="190" t="s">
        <v>106</v>
      </c>
      <c r="T40" s="191">
        <v>43799.28</v>
      </c>
      <c r="V40" s="192" t="s">
        <v>49</v>
      </c>
      <c r="W40" s="192" t="s">
        <v>229</v>
      </c>
      <c r="X40" s="192" t="s">
        <v>104</v>
      </c>
      <c r="Y40" s="192" t="s">
        <v>230</v>
      </c>
    </row>
    <row r="41" spans="2:25" x14ac:dyDescent="0.3">
      <c r="B41" s="185"/>
      <c r="C41" s="186"/>
      <c r="D41" s="185"/>
      <c r="E41" s="185"/>
      <c r="F41" s="187"/>
      <c r="G41" s="187"/>
      <c r="H41" s="187"/>
      <c r="I41" s="187"/>
      <c r="J41" s="193"/>
      <c r="L41" s="188" t="s">
        <v>49</v>
      </c>
      <c r="M41" s="188" t="s">
        <v>54</v>
      </c>
      <c r="N41" s="188" t="s">
        <v>232</v>
      </c>
      <c r="O41" s="188" t="s">
        <v>233</v>
      </c>
      <c r="P41" s="189" t="s">
        <v>251</v>
      </c>
      <c r="Q41" s="190">
        <v>2020</v>
      </c>
      <c r="R41" s="190" t="s">
        <v>248</v>
      </c>
      <c r="S41" s="190" t="s">
        <v>106</v>
      </c>
      <c r="T41" s="191">
        <v>43799.28</v>
      </c>
      <c r="V41" s="192" t="s">
        <v>49</v>
      </c>
      <c r="W41" s="192" t="s">
        <v>235</v>
      </c>
      <c r="X41" s="192" t="s">
        <v>104</v>
      </c>
      <c r="Y41" s="192" t="s">
        <v>236</v>
      </c>
    </row>
    <row r="42" spans="2:25" x14ac:dyDescent="0.3">
      <c r="B42" s="185"/>
      <c r="C42" s="186"/>
      <c r="D42" s="185"/>
      <c r="E42" s="185"/>
      <c r="F42" s="187"/>
      <c r="G42" s="187"/>
      <c r="H42" s="187"/>
      <c r="I42" s="187"/>
      <c r="J42" s="193"/>
      <c r="L42" s="188" t="s">
        <v>49</v>
      </c>
      <c r="M42" s="188" t="s">
        <v>54</v>
      </c>
      <c r="N42" s="188" t="s">
        <v>210</v>
      </c>
      <c r="O42" s="188" t="s">
        <v>238</v>
      </c>
      <c r="P42" s="189" t="s">
        <v>252</v>
      </c>
      <c r="Q42" s="190">
        <v>2021</v>
      </c>
      <c r="R42" s="190" t="s">
        <v>111</v>
      </c>
      <c r="S42" s="190" t="s">
        <v>112</v>
      </c>
      <c r="T42" s="191">
        <v>45938.45</v>
      </c>
      <c r="V42" s="192" t="s">
        <v>49</v>
      </c>
      <c r="W42" s="192" t="s">
        <v>224</v>
      </c>
      <c r="X42" s="192" t="s">
        <v>104</v>
      </c>
      <c r="Y42" s="192" t="s">
        <v>240</v>
      </c>
    </row>
    <row r="43" spans="2:25" s="37" customFormat="1" ht="12.75" x14ac:dyDescent="0.3">
      <c r="B43" s="39"/>
      <c r="C43" s="40"/>
      <c r="D43" s="39"/>
      <c r="E43" s="39"/>
      <c r="F43" s="41"/>
      <c r="G43" s="41"/>
      <c r="H43" s="41"/>
      <c r="I43" s="41"/>
      <c r="J43" s="42"/>
      <c r="L43" s="43"/>
      <c r="M43" s="43"/>
      <c r="N43" s="43"/>
      <c r="O43" s="43"/>
      <c r="P43" s="44"/>
      <c r="Q43" s="45"/>
      <c r="R43" s="45"/>
      <c r="S43" s="45"/>
      <c r="T43" s="46"/>
      <c r="V43" s="173"/>
      <c r="W43" s="173"/>
      <c r="X43" s="173"/>
      <c r="Y43" s="173"/>
    </row>
    <row r="44" spans="2:25" ht="12.75" x14ac:dyDescent="0.3">
      <c r="B44" s="185"/>
      <c r="C44" s="186"/>
      <c r="D44" s="185"/>
      <c r="E44" s="185"/>
      <c r="F44" s="187"/>
      <c r="G44" s="187"/>
      <c r="H44" s="187"/>
      <c r="I44" s="187"/>
      <c r="J44" s="193"/>
      <c r="P44" s="189"/>
      <c r="Q44" s="190"/>
      <c r="R44" s="190"/>
      <c r="S44" s="190"/>
      <c r="T44" s="191"/>
      <c r="V44" s="192"/>
      <c r="W44" s="192"/>
      <c r="X44" s="192"/>
      <c r="Y44" s="192"/>
    </row>
    <row r="45" spans="2:25" x14ac:dyDescent="0.3">
      <c r="B45" s="185" t="s">
        <v>260</v>
      </c>
      <c r="C45" s="186">
        <v>21179</v>
      </c>
      <c r="D45" s="185" t="s">
        <v>261</v>
      </c>
      <c r="E45" s="185" t="s">
        <v>104</v>
      </c>
      <c r="F45" s="187">
        <v>300</v>
      </c>
      <c r="G45" s="187">
        <v>675</v>
      </c>
      <c r="H45" s="187">
        <v>0</v>
      </c>
      <c r="I45" s="187">
        <v>975</v>
      </c>
      <c r="J45" s="188" t="s">
        <v>50</v>
      </c>
      <c r="L45" s="188" t="s">
        <v>50</v>
      </c>
      <c r="M45" s="188" t="s">
        <v>54</v>
      </c>
      <c r="N45" s="188" t="s">
        <v>262</v>
      </c>
      <c r="O45" s="188" t="s">
        <v>263</v>
      </c>
      <c r="P45" s="189" t="s">
        <v>264</v>
      </c>
      <c r="Q45" s="190">
        <v>1982</v>
      </c>
      <c r="R45" s="190" t="s">
        <v>265</v>
      </c>
      <c r="S45" s="190" t="s">
        <v>112</v>
      </c>
      <c r="T45" s="191">
        <v>10000</v>
      </c>
      <c r="V45" s="192" t="s">
        <v>50</v>
      </c>
      <c r="W45" s="192" t="s">
        <v>261</v>
      </c>
      <c r="X45" s="192" t="s">
        <v>104</v>
      </c>
      <c r="Y45" s="192" t="s">
        <v>266</v>
      </c>
    </row>
    <row r="46" spans="2:25" x14ac:dyDescent="0.3">
      <c r="B46" s="185" t="s">
        <v>267</v>
      </c>
      <c r="C46" s="186">
        <v>17867</v>
      </c>
      <c r="D46" s="185" t="s">
        <v>268</v>
      </c>
      <c r="E46" s="185" t="s">
        <v>104</v>
      </c>
      <c r="F46" s="187">
        <v>300</v>
      </c>
      <c r="G46" s="187">
        <v>575</v>
      </c>
      <c r="H46" s="187">
        <v>0</v>
      </c>
      <c r="I46" s="187">
        <v>875</v>
      </c>
      <c r="J46" s="188" t="s">
        <v>50</v>
      </c>
      <c r="L46" s="188" t="s">
        <v>50</v>
      </c>
      <c r="M46" s="188" t="s">
        <v>54</v>
      </c>
      <c r="N46" s="188" t="s">
        <v>269</v>
      </c>
      <c r="O46" s="188" t="s">
        <v>270</v>
      </c>
      <c r="P46" s="189">
        <v>13829535</v>
      </c>
      <c r="Q46" s="190">
        <v>1994</v>
      </c>
      <c r="R46" s="190" t="s">
        <v>271</v>
      </c>
      <c r="S46" s="190" t="s">
        <v>112</v>
      </c>
      <c r="T46" s="191">
        <v>10000</v>
      </c>
      <c r="V46" s="192" t="s">
        <v>50</v>
      </c>
      <c r="W46" s="192" t="s">
        <v>268</v>
      </c>
      <c r="X46" s="192" t="s">
        <v>104</v>
      </c>
      <c r="Y46" s="192" t="s">
        <v>272</v>
      </c>
    </row>
    <row r="47" spans="2:25" ht="12.75" x14ac:dyDescent="0.3">
      <c r="B47" s="185" t="s">
        <v>273</v>
      </c>
      <c r="C47" s="186">
        <v>3549</v>
      </c>
      <c r="D47" s="185" t="s">
        <v>274</v>
      </c>
      <c r="E47" s="185" t="s">
        <v>107</v>
      </c>
      <c r="F47" s="187">
        <v>0</v>
      </c>
      <c r="G47" s="187">
        <v>585</v>
      </c>
      <c r="H47" s="187">
        <v>0</v>
      </c>
      <c r="I47" s="187">
        <v>585</v>
      </c>
      <c r="J47" s="188" t="s">
        <v>50</v>
      </c>
      <c r="L47" s="188" t="s">
        <v>50</v>
      </c>
      <c r="M47" s="188" t="s">
        <v>54</v>
      </c>
      <c r="N47" s="188" t="s">
        <v>275</v>
      </c>
      <c r="O47" s="188" t="s">
        <v>276</v>
      </c>
      <c r="P47" s="189">
        <v>13833749</v>
      </c>
      <c r="Q47" s="190">
        <v>1996</v>
      </c>
      <c r="R47" s="190" t="s">
        <v>119</v>
      </c>
      <c r="S47" s="190" t="s">
        <v>112</v>
      </c>
      <c r="T47" s="191">
        <v>10000</v>
      </c>
      <c r="V47" s="192" t="s">
        <v>50</v>
      </c>
      <c r="W47" s="192" t="s">
        <v>274</v>
      </c>
      <c r="X47" s="192" t="s">
        <v>107</v>
      </c>
      <c r="Y47" s="192" t="s">
        <v>277</v>
      </c>
    </row>
    <row r="48" spans="2:25" x14ac:dyDescent="0.3">
      <c r="B48" s="185" t="s">
        <v>278</v>
      </c>
      <c r="C48" s="186">
        <v>3001</v>
      </c>
      <c r="D48" s="185" t="s">
        <v>279</v>
      </c>
      <c r="E48" s="185" t="s">
        <v>104</v>
      </c>
      <c r="F48" s="187">
        <v>300</v>
      </c>
      <c r="G48" s="187">
        <v>675</v>
      </c>
      <c r="H48" s="187">
        <v>0</v>
      </c>
      <c r="I48" s="187">
        <v>975</v>
      </c>
      <c r="J48" s="188" t="s">
        <v>50</v>
      </c>
      <c r="L48" s="188" t="s">
        <v>50</v>
      </c>
      <c r="M48" s="188" t="s">
        <v>54</v>
      </c>
      <c r="N48" s="188" t="s">
        <v>280</v>
      </c>
      <c r="O48" s="188" t="s">
        <v>281</v>
      </c>
      <c r="P48" s="189" t="s">
        <v>282</v>
      </c>
      <c r="Q48" s="190">
        <v>1996</v>
      </c>
      <c r="R48" s="190" t="s">
        <v>113</v>
      </c>
      <c r="S48" s="190" t="s">
        <v>112</v>
      </c>
      <c r="T48" s="191">
        <v>10000</v>
      </c>
      <c r="V48" s="192" t="s">
        <v>50</v>
      </c>
      <c r="W48" s="192" t="s">
        <v>279</v>
      </c>
      <c r="X48" s="192" t="s">
        <v>104</v>
      </c>
      <c r="Y48" s="192" t="s">
        <v>283</v>
      </c>
    </row>
    <row r="49" spans="2:25" x14ac:dyDescent="0.3">
      <c r="B49" s="185" t="s">
        <v>284</v>
      </c>
      <c r="C49" s="186">
        <v>3088</v>
      </c>
      <c r="D49" s="185" t="s">
        <v>285</v>
      </c>
      <c r="E49" s="185" t="s">
        <v>104</v>
      </c>
      <c r="F49" s="187">
        <v>300</v>
      </c>
      <c r="G49" s="187">
        <v>675</v>
      </c>
      <c r="H49" s="187">
        <v>0</v>
      </c>
      <c r="I49" s="187">
        <v>975</v>
      </c>
      <c r="J49" s="188" t="s">
        <v>50</v>
      </c>
      <c r="L49" s="188" t="s">
        <v>50</v>
      </c>
      <c r="M49" s="188" t="s">
        <v>54</v>
      </c>
      <c r="N49" s="188" t="s">
        <v>286</v>
      </c>
      <c r="O49" s="188" t="s">
        <v>287</v>
      </c>
      <c r="P49" s="189" t="s">
        <v>288</v>
      </c>
      <c r="Q49" s="190">
        <v>1997</v>
      </c>
      <c r="R49" s="190" t="s">
        <v>289</v>
      </c>
      <c r="S49" s="190" t="s">
        <v>112</v>
      </c>
      <c r="T49" s="191">
        <v>10000</v>
      </c>
      <c r="V49" s="192" t="s">
        <v>50</v>
      </c>
      <c r="W49" s="192" t="s">
        <v>290</v>
      </c>
      <c r="X49" s="192" t="s">
        <v>104</v>
      </c>
      <c r="Y49" s="192" t="s">
        <v>291</v>
      </c>
    </row>
    <row r="50" spans="2:25" x14ac:dyDescent="0.3">
      <c r="B50" s="185" t="s">
        <v>292</v>
      </c>
      <c r="C50" s="186">
        <v>21027</v>
      </c>
      <c r="D50" s="185" t="s">
        <v>293</v>
      </c>
      <c r="E50" s="185" t="s">
        <v>104</v>
      </c>
      <c r="F50" s="187">
        <v>300</v>
      </c>
      <c r="G50" s="187">
        <v>675</v>
      </c>
      <c r="H50" s="187">
        <v>0</v>
      </c>
      <c r="I50" s="187">
        <v>975</v>
      </c>
      <c r="J50" s="188" t="s">
        <v>50</v>
      </c>
      <c r="L50" s="188" t="s">
        <v>50</v>
      </c>
      <c r="M50" s="188" t="s">
        <v>54</v>
      </c>
      <c r="N50" s="188" t="s">
        <v>294</v>
      </c>
      <c r="O50" s="188" t="s">
        <v>295</v>
      </c>
      <c r="P50" s="189" t="s">
        <v>296</v>
      </c>
      <c r="Q50" s="190">
        <v>1998</v>
      </c>
      <c r="R50" s="190" t="s">
        <v>297</v>
      </c>
      <c r="S50" s="190" t="s">
        <v>112</v>
      </c>
      <c r="T50" s="191">
        <v>10000</v>
      </c>
      <c r="V50" s="192" t="s">
        <v>50</v>
      </c>
      <c r="W50" s="192" t="s">
        <v>298</v>
      </c>
      <c r="X50" s="192" t="s">
        <v>104</v>
      </c>
      <c r="Y50" s="192" t="s">
        <v>299</v>
      </c>
    </row>
    <row r="51" spans="2:25" x14ac:dyDescent="0.3">
      <c r="B51" s="185" t="s">
        <v>300</v>
      </c>
      <c r="C51" s="186">
        <v>20977</v>
      </c>
      <c r="D51" s="185" t="s">
        <v>301</v>
      </c>
      <c r="E51" s="185" t="s">
        <v>104</v>
      </c>
      <c r="F51" s="187">
        <v>300</v>
      </c>
      <c r="G51" s="187">
        <v>675</v>
      </c>
      <c r="H51" s="187">
        <v>0</v>
      </c>
      <c r="I51" s="187">
        <v>975</v>
      </c>
      <c r="J51" s="188" t="s">
        <v>50</v>
      </c>
      <c r="L51" s="188" t="s">
        <v>50</v>
      </c>
      <c r="M51" s="188" t="s">
        <v>54</v>
      </c>
      <c r="N51" s="188" t="s">
        <v>302</v>
      </c>
      <c r="O51" s="188" t="s">
        <v>303</v>
      </c>
      <c r="P51" s="189" t="s">
        <v>304</v>
      </c>
      <c r="Q51" s="190">
        <v>1998</v>
      </c>
      <c r="R51" s="190" t="s">
        <v>120</v>
      </c>
      <c r="S51" s="190" t="s">
        <v>112</v>
      </c>
      <c r="T51" s="191">
        <v>10000</v>
      </c>
      <c r="V51" s="192" t="s">
        <v>50</v>
      </c>
      <c r="W51" s="192" t="s">
        <v>285</v>
      </c>
      <c r="X51" s="192" t="s">
        <v>104</v>
      </c>
      <c r="Y51" s="192" t="s">
        <v>305</v>
      </c>
    </row>
    <row r="52" spans="2:25" x14ac:dyDescent="0.3">
      <c r="B52" s="185" t="s">
        <v>306</v>
      </c>
      <c r="C52" s="186">
        <v>21193</v>
      </c>
      <c r="D52" s="185" t="s">
        <v>307</v>
      </c>
      <c r="E52" s="185" t="s">
        <v>104</v>
      </c>
      <c r="F52" s="187">
        <v>300</v>
      </c>
      <c r="G52" s="187">
        <v>675</v>
      </c>
      <c r="H52" s="187">
        <v>0</v>
      </c>
      <c r="I52" s="187">
        <v>975</v>
      </c>
      <c r="J52" s="188" t="s">
        <v>50</v>
      </c>
      <c r="L52" s="188" t="s">
        <v>50</v>
      </c>
      <c r="M52" s="188" t="s">
        <v>54</v>
      </c>
      <c r="N52" s="188" t="s">
        <v>308</v>
      </c>
      <c r="O52" s="188" t="s">
        <v>309</v>
      </c>
      <c r="P52" s="189" t="s">
        <v>310</v>
      </c>
      <c r="Q52" s="190">
        <v>1998</v>
      </c>
      <c r="R52" s="190" t="s">
        <v>259</v>
      </c>
      <c r="S52" s="190" t="s">
        <v>112</v>
      </c>
      <c r="T52" s="191">
        <v>10000</v>
      </c>
      <c r="V52" s="192" t="s">
        <v>50</v>
      </c>
      <c r="W52" s="192" t="s">
        <v>293</v>
      </c>
      <c r="X52" s="192" t="s">
        <v>104</v>
      </c>
      <c r="Y52" s="192" t="s">
        <v>311</v>
      </c>
    </row>
    <row r="53" spans="2:25" x14ac:dyDescent="0.3">
      <c r="B53" s="185" t="s">
        <v>312</v>
      </c>
      <c r="C53" s="186">
        <v>21037</v>
      </c>
      <c r="D53" s="185" t="s">
        <v>313</v>
      </c>
      <c r="E53" s="185" t="s">
        <v>104</v>
      </c>
      <c r="F53" s="187">
        <v>300</v>
      </c>
      <c r="G53" s="187">
        <v>675</v>
      </c>
      <c r="H53" s="187">
        <v>0</v>
      </c>
      <c r="I53" s="187">
        <v>975</v>
      </c>
      <c r="J53" s="188" t="s">
        <v>50</v>
      </c>
      <c r="L53" s="188" t="s">
        <v>50</v>
      </c>
      <c r="M53" s="188" t="s">
        <v>54</v>
      </c>
      <c r="N53" s="188" t="s">
        <v>314</v>
      </c>
      <c r="O53" s="188" t="s">
        <v>315</v>
      </c>
      <c r="P53" s="189" t="s">
        <v>316</v>
      </c>
      <c r="Q53" s="190">
        <v>1998</v>
      </c>
      <c r="R53" s="190" t="s">
        <v>317</v>
      </c>
      <c r="S53" s="190" t="s">
        <v>112</v>
      </c>
      <c r="T53" s="191">
        <v>10000</v>
      </c>
      <c r="V53" s="192" t="s">
        <v>50</v>
      </c>
      <c r="W53" s="192" t="s">
        <v>262</v>
      </c>
      <c r="X53" s="192" t="s">
        <v>104</v>
      </c>
      <c r="Y53" s="192" t="s">
        <v>263</v>
      </c>
    </row>
    <row r="54" spans="2:25" x14ac:dyDescent="0.3">
      <c r="B54" s="185" t="s">
        <v>318</v>
      </c>
      <c r="C54" s="186">
        <v>3010</v>
      </c>
      <c r="D54" s="185" t="s">
        <v>319</v>
      </c>
      <c r="E54" s="185" t="s">
        <v>107</v>
      </c>
      <c r="F54" s="187">
        <v>0</v>
      </c>
      <c r="G54" s="187">
        <v>585</v>
      </c>
      <c r="H54" s="187">
        <v>0</v>
      </c>
      <c r="I54" s="187">
        <v>585</v>
      </c>
      <c r="J54" s="188" t="s">
        <v>50</v>
      </c>
      <c r="L54" s="188" t="s">
        <v>50</v>
      </c>
      <c r="M54" s="188" t="s">
        <v>54</v>
      </c>
      <c r="N54" s="188" t="s">
        <v>268</v>
      </c>
      <c r="O54" s="188" t="s">
        <v>272</v>
      </c>
      <c r="P54" s="189" t="s">
        <v>320</v>
      </c>
      <c r="Q54" s="190">
        <v>1998</v>
      </c>
      <c r="R54" s="190" t="s">
        <v>254</v>
      </c>
      <c r="S54" s="190" t="s">
        <v>106</v>
      </c>
      <c r="T54" s="191">
        <v>10000</v>
      </c>
      <c r="V54" s="192" t="s">
        <v>50</v>
      </c>
      <c r="W54" s="192" t="s">
        <v>269</v>
      </c>
      <c r="X54" s="192" t="s">
        <v>104</v>
      </c>
      <c r="Y54" s="192" t="s">
        <v>270</v>
      </c>
    </row>
    <row r="55" spans="2:25" x14ac:dyDescent="0.3">
      <c r="B55" s="185" t="s">
        <v>321</v>
      </c>
      <c r="C55" s="186">
        <v>6834</v>
      </c>
      <c r="D55" s="185" t="s">
        <v>322</v>
      </c>
      <c r="E55" s="185" t="s">
        <v>104</v>
      </c>
      <c r="F55" s="187">
        <v>300</v>
      </c>
      <c r="G55" s="187">
        <v>675</v>
      </c>
      <c r="H55" s="187">
        <v>0</v>
      </c>
      <c r="I55" s="187">
        <v>975</v>
      </c>
      <c r="J55" s="188" t="s">
        <v>50</v>
      </c>
      <c r="L55" s="188" t="s">
        <v>50</v>
      </c>
      <c r="M55" s="188" t="s">
        <v>54</v>
      </c>
      <c r="N55" s="188" t="s">
        <v>279</v>
      </c>
      <c r="O55" s="188" t="s">
        <v>283</v>
      </c>
      <c r="P55" s="189" t="s">
        <v>323</v>
      </c>
      <c r="Q55" s="190">
        <v>1998</v>
      </c>
      <c r="R55" s="190" t="s">
        <v>123</v>
      </c>
      <c r="S55" s="190" t="s">
        <v>106</v>
      </c>
      <c r="T55" s="191">
        <v>10000</v>
      </c>
      <c r="V55" s="192" t="s">
        <v>50</v>
      </c>
      <c r="W55" s="192" t="s">
        <v>324</v>
      </c>
      <c r="X55" s="192" t="s">
        <v>104</v>
      </c>
      <c r="Y55" s="192" t="s">
        <v>325</v>
      </c>
    </row>
    <row r="56" spans="2:25" x14ac:dyDescent="0.3">
      <c r="B56" s="185" t="s">
        <v>326</v>
      </c>
      <c r="C56" s="186">
        <v>6082</v>
      </c>
      <c r="D56" s="185" t="s">
        <v>327</v>
      </c>
      <c r="E56" s="185" t="s">
        <v>107</v>
      </c>
      <c r="F56" s="187">
        <v>0</v>
      </c>
      <c r="G56" s="187">
        <v>585</v>
      </c>
      <c r="H56" s="187">
        <v>0</v>
      </c>
      <c r="I56" s="187">
        <v>585</v>
      </c>
      <c r="J56" s="188" t="s">
        <v>50</v>
      </c>
      <c r="L56" s="188" t="s">
        <v>50</v>
      </c>
      <c r="M56" s="188" t="s">
        <v>54</v>
      </c>
      <c r="N56" s="188" t="s">
        <v>285</v>
      </c>
      <c r="O56" s="188" t="s">
        <v>305</v>
      </c>
      <c r="P56" s="189" t="s">
        <v>328</v>
      </c>
      <c r="Q56" s="190">
        <v>1998</v>
      </c>
      <c r="R56" s="190" t="s">
        <v>110</v>
      </c>
      <c r="S56" s="190" t="s">
        <v>106</v>
      </c>
      <c r="T56" s="191">
        <v>10000</v>
      </c>
      <c r="V56" s="192" t="s">
        <v>50</v>
      </c>
      <c r="W56" s="192" t="s">
        <v>301</v>
      </c>
      <c r="X56" s="192" t="s">
        <v>104</v>
      </c>
      <c r="Y56" s="192" t="s">
        <v>329</v>
      </c>
    </row>
    <row r="57" spans="2:25" x14ac:dyDescent="0.3">
      <c r="B57" s="185" t="s">
        <v>330</v>
      </c>
      <c r="C57" s="186">
        <v>3013</v>
      </c>
      <c r="D57" s="185" t="s">
        <v>331</v>
      </c>
      <c r="E57" s="185" t="s">
        <v>107</v>
      </c>
      <c r="F57" s="187">
        <v>0</v>
      </c>
      <c r="G57" s="187">
        <v>585</v>
      </c>
      <c r="H57" s="187">
        <v>0</v>
      </c>
      <c r="I57" s="187">
        <v>585</v>
      </c>
      <c r="J57" s="188" t="s">
        <v>50</v>
      </c>
      <c r="L57" s="188" t="s">
        <v>50</v>
      </c>
      <c r="M57" s="188" t="s">
        <v>54</v>
      </c>
      <c r="N57" s="188" t="s">
        <v>324</v>
      </c>
      <c r="O57" s="188" t="s">
        <v>325</v>
      </c>
      <c r="P57" s="189" t="s">
        <v>332</v>
      </c>
      <c r="Q57" s="190">
        <v>1998</v>
      </c>
      <c r="R57" s="190" t="s">
        <v>115</v>
      </c>
      <c r="S57" s="190" t="s">
        <v>106</v>
      </c>
      <c r="T57" s="191">
        <v>10000</v>
      </c>
      <c r="V57" s="192" t="s">
        <v>50</v>
      </c>
      <c r="W57" s="192" t="s">
        <v>307</v>
      </c>
      <c r="X57" s="192" t="s">
        <v>104</v>
      </c>
      <c r="Y57" s="192" t="s">
        <v>333</v>
      </c>
    </row>
    <row r="58" spans="2:25" ht="12.75" x14ac:dyDescent="0.3">
      <c r="B58" s="185" t="s">
        <v>334</v>
      </c>
      <c r="C58" s="186">
        <v>3014</v>
      </c>
      <c r="D58" s="185" t="s">
        <v>335</v>
      </c>
      <c r="E58" s="185" t="s">
        <v>104</v>
      </c>
      <c r="F58" s="187">
        <v>300</v>
      </c>
      <c r="G58" s="187">
        <v>675</v>
      </c>
      <c r="H58" s="187">
        <v>0</v>
      </c>
      <c r="I58" s="187">
        <v>975</v>
      </c>
      <c r="J58" s="188" t="s">
        <v>50</v>
      </c>
      <c r="L58" s="188" t="s">
        <v>50</v>
      </c>
      <c r="M58" s="188" t="s">
        <v>54</v>
      </c>
      <c r="N58" s="188" t="s">
        <v>336</v>
      </c>
      <c r="O58" s="188" t="s">
        <v>337</v>
      </c>
      <c r="P58" s="189" t="s">
        <v>338</v>
      </c>
      <c r="Q58" s="190">
        <v>1998</v>
      </c>
      <c r="R58" s="190" t="s">
        <v>116</v>
      </c>
      <c r="S58" s="190" t="s">
        <v>112</v>
      </c>
      <c r="T58" s="191">
        <v>10000</v>
      </c>
      <c r="V58" s="192" t="s">
        <v>50</v>
      </c>
      <c r="W58" s="192" t="s">
        <v>339</v>
      </c>
      <c r="X58" s="192" t="s">
        <v>114</v>
      </c>
      <c r="Y58" s="192" t="s">
        <v>340</v>
      </c>
    </row>
    <row r="59" spans="2:25" x14ac:dyDescent="0.3">
      <c r="B59" s="185" t="s">
        <v>341</v>
      </c>
      <c r="C59" s="186">
        <v>20992</v>
      </c>
      <c r="D59" s="185" t="s">
        <v>342</v>
      </c>
      <c r="E59" s="185" t="s">
        <v>104</v>
      </c>
      <c r="F59" s="187">
        <v>300</v>
      </c>
      <c r="G59" s="187">
        <v>675</v>
      </c>
      <c r="H59" s="187">
        <v>0</v>
      </c>
      <c r="I59" s="187">
        <v>975</v>
      </c>
      <c r="J59" s="188" t="s">
        <v>50</v>
      </c>
      <c r="L59" s="188" t="s">
        <v>50</v>
      </c>
      <c r="M59" s="188" t="s">
        <v>54</v>
      </c>
      <c r="N59" s="188" t="s">
        <v>313</v>
      </c>
      <c r="O59" s="188" t="s">
        <v>343</v>
      </c>
      <c r="P59" s="189" t="s">
        <v>344</v>
      </c>
      <c r="Q59" s="190">
        <v>1998</v>
      </c>
      <c r="R59" s="190" t="s">
        <v>110</v>
      </c>
      <c r="S59" s="190" t="s">
        <v>106</v>
      </c>
      <c r="T59" s="191">
        <v>10000</v>
      </c>
      <c r="V59" s="192" t="s">
        <v>50</v>
      </c>
      <c r="W59" s="192" t="s">
        <v>336</v>
      </c>
      <c r="X59" s="192" t="s">
        <v>104</v>
      </c>
      <c r="Y59" s="192" t="s">
        <v>337</v>
      </c>
    </row>
    <row r="60" spans="2:25" x14ac:dyDescent="0.3">
      <c r="B60" s="185" t="s">
        <v>345</v>
      </c>
      <c r="C60" s="186">
        <v>9598</v>
      </c>
      <c r="D60" s="185" t="s">
        <v>346</v>
      </c>
      <c r="E60" s="185" t="s">
        <v>104</v>
      </c>
      <c r="F60" s="187">
        <v>300</v>
      </c>
      <c r="G60" s="187">
        <v>675</v>
      </c>
      <c r="H60" s="187">
        <v>0</v>
      </c>
      <c r="I60" s="187">
        <v>975</v>
      </c>
      <c r="J60" s="188" t="s">
        <v>50</v>
      </c>
      <c r="L60" s="188" t="s">
        <v>50</v>
      </c>
      <c r="M60" s="188" t="s">
        <v>54</v>
      </c>
      <c r="N60" s="188" t="s">
        <v>335</v>
      </c>
      <c r="O60" s="188" t="s">
        <v>347</v>
      </c>
      <c r="P60" s="189" t="s">
        <v>348</v>
      </c>
      <c r="Q60" s="190">
        <v>1998</v>
      </c>
      <c r="R60" s="190" t="s">
        <v>109</v>
      </c>
      <c r="S60" s="190" t="s">
        <v>106</v>
      </c>
      <c r="T60" s="191">
        <v>10000</v>
      </c>
      <c r="V60" s="192" t="s">
        <v>50</v>
      </c>
      <c r="W60" s="192" t="s">
        <v>349</v>
      </c>
      <c r="X60" s="192" t="s">
        <v>104</v>
      </c>
      <c r="Y60" s="192" t="s">
        <v>350</v>
      </c>
    </row>
    <row r="61" spans="2:25" x14ac:dyDescent="0.3">
      <c r="B61" s="185" t="s">
        <v>351</v>
      </c>
      <c r="C61" s="186">
        <v>17865</v>
      </c>
      <c r="D61" s="185" t="s">
        <v>352</v>
      </c>
      <c r="E61" s="185" t="s">
        <v>104</v>
      </c>
      <c r="F61" s="187">
        <v>300</v>
      </c>
      <c r="G61" s="187">
        <v>675</v>
      </c>
      <c r="H61" s="187">
        <v>0</v>
      </c>
      <c r="I61" s="187">
        <v>975</v>
      </c>
      <c r="J61" s="188" t="s">
        <v>50</v>
      </c>
      <c r="L61" s="188" t="s">
        <v>50</v>
      </c>
      <c r="M61" s="188" t="s">
        <v>54</v>
      </c>
      <c r="N61" s="188" t="s">
        <v>353</v>
      </c>
      <c r="O61" s="188" t="s">
        <v>354</v>
      </c>
      <c r="P61" s="189">
        <v>13842508</v>
      </c>
      <c r="Q61" s="190">
        <v>1998</v>
      </c>
      <c r="R61" s="190" t="s">
        <v>113</v>
      </c>
      <c r="S61" s="190" t="s">
        <v>112</v>
      </c>
      <c r="T61" s="191">
        <v>10000</v>
      </c>
      <c r="V61" s="192" t="s">
        <v>50</v>
      </c>
      <c r="W61" s="192" t="s">
        <v>313</v>
      </c>
      <c r="X61" s="192" t="s">
        <v>104</v>
      </c>
      <c r="Y61" s="192" t="s">
        <v>343</v>
      </c>
    </row>
    <row r="62" spans="2:25" ht="12.75" x14ac:dyDescent="0.3">
      <c r="B62" s="185" t="s">
        <v>355</v>
      </c>
      <c r="C62" s="186">
        <v>21865</v>
      </c>
      <c r="D62" s="185" t="s">
        <v>356</v>
      </c>
      <c r="E62" s="185" t="s">
        <v>104</v>
      </c>
      <c r="F62" s="187">
        <v>300</v>
      </c>
      <c r="G62" s="187">
        <v>675</v>
      </c>
      <c r="H62" s="187">
        <v>0</v>
      </c>
      <c r="I62" s="187">
        <v>975</v>
      </c>
      <c r="J62" s="188" t="s">
        <v>50</v>
      </c>
      <c r="L62" s="188" t="s">
        <v>50</v>
      </c>
      <c r="M62" s="188" t="s">
        <v>54</v>
      </c>
      <c r="N62" s="188" t="s">
        <v>357</v>
      </c>
      <c r="O62" s="188" t="s">
        <v>358</v>
      </c>
      <c r="P62" s="189">
        <v>45230</v>
      </c>
      <c r="Q62" s="190">
        <v>1998</v>
      </c>
      <c r="R62" s="190" t="s">
        <v>120</v>
      </c>
      <c r="S62" s="190" t="s">
        <v>106</v>
      </c>
      <c r="T62" s="191">
        <v>10000</v>
      </c>
      <c r="V62" s="192" t="s">
        <v>50</v>
      </c>
      <c r="W62" s="192" t="s">
        <v>319</v>
      </c>
      <c r="X62" s="192" t="s">
        <v>107</v>
      </c>
      <c r="Y62" s="192" t="s">
        <v>359</v>
      </c>
    </row>
    <row r="63" spans="2:25" x14ac:dyDescent="0.3">
      <c r="B63" s="185" t="s">
        <v>360</v>
      </c>
      <c r="C63" s="186">
        <v>20345</v>
      </c>
      <c r="D63" s="185" t="s">
        <v>361</v>
      </c>
      <c r="E63" s="185" t="s">
        <v>104</v>
      </c>
      <c r="F63" s="187">
        <v>300</v>
      </c>
      <c r="G63" s="187">
        <v>675</v>
      </c>
      <c r="H63" s="187">
        <v>0</v>
      </c>
      <c r="I63" s="187">
        <v>975</v>
      </c>
      <c r="J63" s="188" t="s">
        <v>50</v>
      </c>
      <c r="L63" s="188" t="s">
        <v>50</v>
      </c>
      <c r="M63" s="188" t="s">
        <v>54</v>
      </c>
      <c r="N63" s="188" t="s">
        <v>362</v>
      </c>
      <c r="O63" s="188" t="s">
        <v>363</v>
      </c>
      <c r="P63" s="189" t="s">
        <v>364</v>
      </c>
      <c r="Q63" s="190">
        <v>1998</v>
      </c>
      <c r="R63" s="190" t="s">
        <v>365</v>
      </c>
      <c r="S63" s="190" t="s">
        <v>112</v>
      </c>
      <c r="T63" s="191">
        <v>10000</v>
      </c>
      <c r="V63" s="192" t="s">
        <v>50</v>
      </c>
      <c r="W63" s="192" t="s">
        <v>366</v>
      </c>
      <c r="X63" s="192" t="s">
        <v>104</v>
      </c>
      <c r="Y63" s="192" t="s">
        <v>367</v>
      </c>
    </row>
    <row r="64" spans="2:25" x14ac:dyDescent="0.3">
      <c r="B64" s="185" t="s">
        <v>368</v>
      </c>
      <c r="C64" s="186">
        <v>3019</v>
      </c>
      <c r="D64" s="185" t="s">
        <v>369</v>
      </c>
      <c r="E64" s="185" t="s">
        <v>104</v>
      </c>
      <c r="F64" s="187">
        <v>300</v>
      </c>
      <c r="G64" s="187">
        <v>675</v>
      </c>
      <c r="H64" s="187">
        <v>0</v>
      </c>
      <c r="I64" s="187">
        <v>975</v>
      </c>
      <c r="J64" s="188" t="s">
        <v>50</v>
      </c>
      <c r="L64" s="188" t="s">
        <v>50</v>
      </c>
      <c r="M64" s="188" t="s">
        <v>54</v>
      </c>
      <c r="N64" s="188" t="s">
        <v>370</v>
      </c>
      <c r="O64" s="188" t="s">
        <v>371</v>
      </c>
      <c r="P64" s="189" t="s">
        <v>372</v>
      </c>
      <c r="Q64" s="190">
        <v>1998</v>
      </c>
      <c r="R64" s="190" t="s">
        <v>373</v>
      </c>
      <c r="S64" s="190" t="s">
        <v>112</v>
      </c>
      <c r="T64" s="191">
        <v>10000</v>
      </c>
      <c r="V64" s="192" t="s">
        <v>50</v>
      </c>
      <c r="W64" s="192" t="s">
        <v>374</v>
      </c>
      <c r="X64" s="192" t="s">
        <v>104</v>
      </c>
      <c r="Y64" s="192" t="s">
        <v>375</v>
      </c>
    </row>
    <row r="65" spans="2:25" x14ac:dyDescent="0.3">
      <c r="B65" s="185" t="s">
        <v>376</v>
      </c>
      <c r="C65" s="186">
        <v>1522</v>
      </c>
      <c r="D65" s="185" t="s">
        <v>377</v>
      </c>
      <c r="E65" s="185" t="s">
        <v>107</v>
      </c>
      <c r="F65" s="187">
        <v>0</v>
      </c>
      <c r="G65" s="187">
        <v>585</v>
      </c>
      <c r="H65" s="187">
        <v>0</v>
      </c>
      <c r="I65" s="187">
        <v>585</v>
      </c>
      <c r="J65" s="188" t="s">
        <v>50</v>
      </c>
      <c r="L65" s="188" t="s">
        <v>50</v>
      </c>
      <c r="M65" s="188" t="s">
        <v>54</v>
      </c>
      <c r="N65" s="188" t="s">
        <v>378</v>
      </c>
      <c r="O65" s="188" t="s">
        <v>379</v>
      </c>
      <c r="P65" s="189" t="s">
        <v>380</v>
      </c>
      <c r="Q65" s="190">
        <v>1998</v>
      </c>
      <c r="R65" s="190" t="s">
        <v>109</v>
      </c>
      <c r="S65" s="190" t="s">
        <v>106</v>
      </c>
      <c r="T65" s="191">
        <v>10000</v>
      </c>
      <c r="V65" s="192" t="s">
        <v>50</v>
      </c>
      <c r="W65" s="192" t="s">
        <v>381</v>
      </c>
      <c r="X65" s="192" t="s">
        <v>104</v>
      </c>
      <c r="Y65" s="192" t="s">
        <v>382</v>
      </c>
    </row>
    <row r="66" spans="2:25" x14ac:dyDescent="0.3">
      <c r="B66" s="185" t="s">
        <v>383</v>
      </c>
      <c r="C66" s="186">
        <v>10769</v>
      </c>
      <c r="D66" s="185" t="s">
        <v>384</v>
      </c>
      <c r="E66" s="185" t="s">
        <v>104</v>
      </c>
      <c r="F66" s="187">
        <v>300</v>
      </c>
      <c r="G66" s="187">
        <v>675</v>
      </c>
      <c r="H66" s="187">
        <v>0</v>
      </c>
      <c r="I66" s="187">
        <v>975</v>
      </c>
      <c r="J66" s="188" t="s">
        <v>50</v>
      </c>
      <c r="L66" s="188" t="s">
        <v>50</v>
      </c>
      <c r="M66" s="188" t="s">
        <v>54</v>
      </c>
      <c r="N66" s="188" t="s">
        <v>385</v>
      </c>
      <c r="O66" s="188" t="s">
        <v>386</v>
      </c>
      <c r="P66" s="189" t="s">
        <v>387</v>
      </c>
      <c r="Q66" s="190">
        <v>1998</v>
      </c>
      <c r="R66" s="190" t="s">
        <v>388</v>
      </c>
      <c r="S66" s="190" t="s">
        <v>106</v>
      </c>
      <c r="T66" s="191">
        <v>10000</v>
      </c>
      <c r="V66" s="192" t="s">
        <v>50</v>
      </c>
      <c r="W66" s="192" t="s">
        <v>322</v>
      </c>
      <c r="X66" s="192" t="s">
        <v>104</v>
      </c>
      <c r="Y66" s="192" t="s">
        <v>389</v>
      </c>
    </row>
    <row r="67" spans="2:25" ht="12.75" x14ac:dyDescent="0.3">
      <c r="B67" s="185" t="s">
        <v>390</v>
      </c>
      <c r="C67" s="186">
        <v>17892</v>
      </c>
      <c r="D67" s="185" t="s">
        <v>391</v>
      </c>
      <c r="E67" s="185" t="s">
        <v>104</v>
      </c>
      <c r="F67" s="187">
        <v>300</v>
      </c>
      <c r="G67" s="187">
        <v>675</v>
      </c>
      <c r="H67" s="187">
        <v>0</v>
      </c>
      <c r="I67" s="187">
        <v>975</v>
      </c>
      <c r="J67" s="188" t="s">
        <v>50</v>
      </c>
      <c r="L67" s="188" t="s">
        <v>50</v>
      </c>
      <c r="M67" s="188" t="s">
        <v>54</v>
      </c>
      <c r="N67" s="188" t="s">
        <v>392</v>
      </c>
      <c r="O67" s="188" t="s">
        <v>393</v>
      </c>
      <c r="P67" s="189" t="s">
        <v>394</v>
      </c>
      <c r="Q67" s="190">
        <v>1999</v>
      </c>
      <c r="R67" s="190" t="s">
        <v>395</v>
      </c>
      <c r="S67" s="190" t="s">
        <v>112</v>
      </c>
      <c r="T67" s="191">
        <v>10000</v>
      </c>
      <c r="V67" s="192" t="s">
        <v>50</v>
      </c>
      <c r="W67" s="192" t="s">
        <v>392</v>
      </c>
      <c r="X67" s="192" t="s">
        <v>114</v>
      </c>
      <c r="Y67" s="192" t="s">
        <v>393</v>
      </c>
    </row>
    <row r="68" spans="2:25" ht="12.75" x14ac:dyDescent="0.3">
      <c r="B68" s="185" t="s">
        <v>396</v>
      </c>
      <c r="C68" s="186">
        <v>10326</v>
      </c>
      <c r="D68" s="185" t="s">
        <v>397</v>
      </c>
      <c r="E68" s="185" t="s">
        <v>104</v>
      </c>
      <c r="F68" s="187">
        <v>300</v>
      </c>
      <c r="G68" s="187">
        <v>675</v>
      </c>
      <c r="H68" s="187">
        <v>0</v>
      </c>
      <c r="I68" s="187">
        <v>975</v>
      </c>
      <c r="J68" s="188" t="s">
        <v>50</v>
      </c>
      <c r="L68" s="188" t="s">
        <v>50</v>
      </c>
      <c r="M68" s="188" t="s">
        <v>54</v>
      </c>
      <c r="N68" s="188" t="s">
        <v>356</v>
      </c>
      <c r="O68" s="188" t="s">
        <v>398</v>
      </c>
      <c r="P68" s="189" t="s">
        <v>399</v>
      </c>
      <c r="Q68" s="190">
        <v>1999</v>
      </c>
      <c r="R68" s="190" t="s">
        <v>116</v>
      </c>
      <c r="S68" s="190" t="s">
        <v>112</v>
      </c>
      <c r="T68" s="191">
        <v>10000</v>
      </c>
      <c r="V68" s="192" t="s">
        <v>50</v>
      </c>
      <c r="W68" s="192" t="s">
        <v>327</v>
      </c>
      <c r="X68" s="192" t="s">
        <v>107</v>
      </c>
      <c r="Y68" s="192" t="s">
        <v>400</v>
      </c>
    </row>
    <row r="69" spans="2:25" ht="12.75" x14ac:dyDescent="0.3">
      <c r="B69" s="185" t="s">
        <v>401</v>
      </c>
      <c r="C69" s="186">
        <v>13615</v>
      </c>
      <c r="D69" s="185" t="s">
        <v>402</v>
      </c>
      <c r="E69" s="185" t="s">
        <v>104</v>
      </c>
      <c r="F69" s="187">
        <v>300</v>
      </c>
      <c r="G69" s="187">
        <v>675</v>
      </c>
      <c r="H69" s="187">
        <v>0</v>
      </c>
      <c r="I69" s="187">
        <v>975</v>
      </c>
      <c r="J69" s="188" t="s">
        <v>50</v>
      </c>
      <c r="L69" s="188" t="s">
        <v>50</v>
      </c>
      <c r="M69" s="188" t="s">
        <v>54</v>
      </c>
      <c r="N69" s="188" t="s">
        <v>403</v>
      </c>
      <c r="O69" s="188" t="s">
        <v>404</v>
      </c>
      <c r="P69" s="189" t="s">
        <v>405</v>
      </c>
      <c r="Q69" s="190">
        <v>1999</v>
      </c>
      <c r="R69" s="190" t="s">
        <v>406</v>
      </c>
      <c r="S69" s="190" t="s">
        <v>112</v>
      </c>
      <c r="T69" s="191">
        <v>10000</v>
      </c>
      <c r="V69" s="192" t="s">
        <v>50</v>
      </c>
      <c r="W69" s="192" t="s">
        <v>407</v>
      </c>
      <c r="X69" s="192" t="s">
        <v>114</v>
      </c>
      <c r="Y69" s="192" t="s">
        <v>408</v>
      </c>
    </row>
    <row r="70" spans="2:25" ht="12.75" x14ac:dyDescent="0.3">
      <c r="B70" s="185" t="s">
        <v>409</v>
      </c>
      <c r="C70" s="186">
        <v>2256</v>
      </c>
      <c r="D70" s="185" t="s">
        <v>410</v>
      </c>
      <c r="E70" s="185" t="s">
        <v>104</v>
      </c>
      <c r="F70" s="187">
        <v>300</v>
      </c>
      <c r="G70" s="187">
        <v>675</v>
      </c>
      <c r="H70" s="187">
        <v>0</v>
      </c>
      <c r="I70" s="187">
        <v>975</v>
      </c>
      <c r="J70" s="188" t="s">
        <v>50</v>
      </c>
      <c r="L70" s="188" t="s">
        <v>50</v>
      </c>
      <c r="M70" s="188" t="s">
        <v>54</v>
      </c>
      <c r="N70" s="188" t="s">
        <v>411</v>
      </c>
      <c r="O70" s="188" t="s">
        <v>412</v>
      </c>
      <c r="P70" s="189" t="s">
        <v>413</v>
      </c>
      <c r="Q70" s="190">
        <v>1999</v>
      </c>
      <c r="R70" s="190" t="s">
        <v>414</v>
      </c>
      <c r="S70" s="190" t="s">
        <v>112</v>
      </c>
      <c r="T70" s="191">
        <v>10000</v>
      </c>
      <c r="V70" s="192" t="s">
        <v>50</v>
      </c>
      <c r="W70" s="192" t="s">
        <v>331</v>
      </c>
      <c r="X70" s="192" t="s">
        <v>107</v>
      </c>
      <c r="Y70" s="192" t="s">
        <v>415</v>
      </c>
    </row>
    <row r="71" spans="2:25" x14ac:dyDescent="0.3">
      <c r="B71" s="185" t="s">
        <v>416</v>
      </c>
      <c r="C71" s="186">
        <v>10516</v>
      </c>
      <c r="D71" s="185" t="s">
        <v>417</v>
      </c>
      <c r="E71" s="185" t="s">
        <v>104</v>
      </c>
      <c r="F71" s="187">
        <v>300</v>
      </c>
      <c r="G71" s="187">
        <v>675</v>
      </c>
      <c r="H71" s="187">
        <v>0</v>
      </c>
      <c r="I71" s="187">
        <v>975</v>
      </c>
      <c r="J71" s="188" t="s">
        <v>50</v>
      </c>
      <c r="L71" s="188" t="s">
        <v>50</v>
      </c>
      <c r="M71" s="188" t="s">
        <v>54</v>
      </c>
      <c r="N71" s="188" t="s">
        <v>418</v>
      </c>
      <c r="O71" s="188" t="s">
        <v>419</v>
      </c>
      <c r="P71" s="189" t="s">
        <v>420</v>
      </c>
      <c r="Q71" s="190">
        <v>1999</v>
      </c>
      <c r="R71" s="190" t="s">
        <v>259</v>
      </c>
      <c r="S71" s="190" t="s">
        <v>112</v>
      </c>
      <c r="T71" s="191">
        <v>10000</v>
      </c>
      <c r="V71" s="192" t="s">
        <v>50</v>
      </c>
      <c r="W71" s="192" t="s">
        <v>335</v>
      </c>
      <c r="X71" s="192" t="s">
        <v>104</v>
      </c>
      <c r="Y71" s="192" t="s">
        <v>347</v>
      </c>
    </row>
    <row r="72" spans="2:25" x14ac:dyDescent="0.3">
      <c r="B72" s="185" t="s">
        <v>421</v>
      </c>
      <c r="C72" s="186">
        <v>12229</v>
      </c>
      <c r="D72" s="185" t="s">
        <v>422</v>
      </c>
      <c r="E72" s="185" t="s">
        <v>104</v>
      </c>
      <c r="F72" s="187">
        <v>300</v>
      </c>
      <c r="G72" s="187">
        <v>675</v>
      </c>
      <c r="H72" s="187">
        <v>0</v>
      </c>
      <c r="I72" s="187">
        <v>975</v>
      </c>
      <c r="J72" s="188" t="s">
        <v>50</v>
      </c>
      <c r="L72" s="188" t="s">
        <v>50</v>
      </c>
      <c r="M72" s="188" t="s">
        <v>54</v>
      </c>
      <c r="N72" s="188" t="s">
        <v>391</v>
      </c>
      <c r="O72" s="188" t="s">
        <v>423</v>
      </c>
      <c r="P72" s="189" t="s">
        <v>424</v>
      </c>
      <c r="Q72" s="190">
        <v>1999</v>
      </c>
      <c r="R72" s="190" t="s">
        <v>256</v>
      </c>
      <c r="S72" s="190" t="s">
        <v>106</v>
      </c>
      <c r="T72" s="191">
        <v>10000</v>
      </c>
      <c r="V72" s="192" t="s">
        <v>50</v>
      </c>
      <c r="W72" s="192" t="s">
        <v>425</v>
      </c>
      <c r="X72" s="192" t="s">
        <v>104</v>
      </c>
      <c r="Y72" s="192" t="s">
        <v>426</v>
      </c>
    </row>
    <row r="73" spans="2:25" x14ac:dyDescent="0.3">
      <c r="B73" s="185" t="s">
        <v>427</v>
      </c>
      <c r="C73" s="186">
        <v>3023</v>
      </c>
      <c r="D73" s="185" t="s">
        <v>428</v>
      </c>
      <c r="E73" s="185" t="s">
        <v>107</v>
      </c>
      <c r="F73" s="187">
        <v>0</v>
      </c>
      <c r="G73" s="187">
        <v>585</v>
      </c>
      <c r="H73" s="187">
        <v>0</v>
      </c>
      <c r="I73" s="187">
        <v>585</v>
      </c>
      <c r="J73" s="188" t="s">
        <v>50</v>
      </c>
      <c r="L73" s="188" t="s">
        <v>50</v>
      </c>
      <c r="M73" s="188" t="s">
        <v>54</v>
      </c>
      <c r="N73" s="188" t="s">
        <v>429</v>
      </c>
      <c r="O73" s="188" t="s">
        <v>430</v>
      </c>
      <c r="P73" s="189" t="s">
        <v>431</v>
      </c>
      <c r="Q73" s="190">
        <v>1999</v>
      </c>
      <c r="R73" s="190" t="s">
        <v>109</v>
      </c>
      <c r="S73" s="190" t="s">
        <v>106</v>
      </c>
      <c r="T73" s="191">
        <v>10000</v>
      </c>
      <c r="V73" s="192" t="s">
        <v>50</v>
      </c>
      <c r="W73" s="192" t="s">
        <v>342</v>
      </c>
      <c r="X73" s="192" t="s">
        <v>104</v>
      </c>
      <c r="Y73" s="192" t="s">
        <v>432</v>
      </c>
    </row>
    <row r="74" spans="2:25" x14ac:dyDescent="0.3">
      <c r="B74" s="185" t="s">
        <v>433</v>
      </c>
      <c r="C74" s="186">
        <v>21024</v>
      </c>
      <c r="D74" s="185" t="s">
        <v>429</v>
      </c>
      <c r="E74" s="185" t="s">
        <v>104</v>
      </c>
      <c r="F74" s="187">
        <v>300</v>
      </c>
      <c r="G74" s="187">
        <v>675</v>
      </c>
      <c r="H74" s="187">
        <v>0</v>
      </c>
      <c r="I74" s="187">
        <v>975</v>
      </c>
      <c r="J74" s="188" t="s">
        <v>50</v>
      </c>
      <c r="L74" s="188" t="s">
        <v>50</v>
      </c>
      <c r="M74" s="188" t="s">
        <v>54</v>
      </c>
      <c r="N74" s="188" t="s">
        <v>434</v>
      </c>
      <c r="O74" s="188" t="s">
        <v>435</v>
      </c>
      <c r="P74" s="189">
        <v>13843639</v>
      </c>
      <c r="Q74" s="190">
        <v>1999</v>
      </c>
      <c r="R74" s="190" t="s">
        <v>436</v>
      </c>
      <c r="S74" s="190" t="s">
        <v>106</v>
      </c>
      <c r="T74" s="191">
        <v>10000</v>
      </c>
      <c r="V74" s="192" t="s">
        <v>50</v>
      </c>
      <c r="W74" s="192" t="s">
        <v>346</v>
      </c>
      <c r="X74" s="192" t="s">
        <v>104</v>
      </c>
      <c r="Y74" s="192" t="s">
        <v>437</v>
      </c>
    </row>
    <row r="75" spans="2:25" x14ac:dyDescent="0.3">
      <c r="B75" s="185" t="s">
        <v>438</v>
      </c>
      <c r="C75" s="186">
        <v>7450</v>
      </c>
      <c r="D75" s="185" t="s">
        <v>439</v>
      </c>
      <c r="E75" s="185" t="s">
        <v>107</v>
      </c>
      <c r="F75" s="187">
        <v>0</v>
      </c>
      <c r="G75" s="187">
        <v>585</v>
      </c>
      <c r="H75" s="187">
        <v>0</v>
      </c>
      <c r="I75" s="187">
        <v>585</v>
      </c>
      <c r="J75" s="188" t="s">
        <v>50</v>
      </c>
      <c r="L75" s="188" t="s">
        <v>50</v>
      </c>
      <c r="M75" s="188" t="s">
        <v>54</v>
      </c>
      <c r="N75" s="188" t="s">
        <v>440</v>
      </c>
      <c r="O75" s="188" t="s">
        <v>441</v>
      </c>
      <c r="P75" s="189" t="s">
        <v>442</v>
      </c>
      <c r="Q75" s="190">
        <v>1999</v>
      </c>
      <c r="R75" s="190" t="s">
        <v>109</v>
      </c>
      <c r="S75" s="190" t="s">
        <v>112</v>
      </c>
      <c r="T75" s="191">
        <v>10000</v>
      </c>
      <c r="V75" s="192" t="s">
        <v>50</v>
      </c>
      <c r="W75" s="192" t="s">
        <v>352</v>
      </c>
      <c r="X75" s="192" t="s">
        <v>104</v>
      </c>
      <c r="Y75" s="192" t="s">
        <v>443</v>
      </c>
    </row>
    <row r="76" spans="2:25" x14ac:dyDescent="0.3">
      <c r="B76" s="185" t="s">
        <v>444</v>
      </c>
      <c r="C76" s="186">
        <v>11978</v>
      </c>
      <c r="D76" s="185" t="s">
        <v>445</v>
      </c>
      <c r="E76" s="185" t="s">
        <v>107</v>
      </c>
      <c r="F76" s="187">
        <v>0</v>
      </c>
      <c r="G76" s="187">
        <v>585</v>
      </c>
      <c r="H76" s="187">
        <v>0</v>
      </c>
      <c r="I76" s="187">
        <v>585</v>
      </c>
      <c r="J76" s="188" t="s">
        <v>50</v>
      </c>
      <c r="L76" s="188" t="s">
        <v>50</v>
      </c>
      <c r="M76" s="188" t="s">
        <v>54</v>
      </c>
      <c r="N76" s="188" t="s">
        <v>446</v>
      </c>
      <c r="O76" s="188" t="s">
        <v>447</v>
      </c>
      <c r="P76" s="189" t="s">
        <v>448</v>
      </c>
      <c r="Q76" s="190">
        <v>1999</v>
      </c>
      <c r="R76" s="190" t="s">
        <v>449</v>
      </c>
      <c r="S76" s="190" t="s">
        <v>112</v>
      </c>
      <c r="T76" s="191">
        <v>10000</v>
      </c>
      <c r="V76" s="192" t="s">
        <v>50</v>
      </c>
      <c r="W76" s="192" t="s">
        <v>356</v>
      </c>
      <c r="X76" s="192" t="s">
        <v>104</v>
      </c>
      <c r="Y76" s="192" t="s">
        <v>398</v>
      </c>
    </row>
    <row r="77" spans="2:25" x14ac:dyDescent="0.3">
      <c r="B77" s="185" t="s">
        <v>450</v>
      </c>
      <c r="C77" s="186">
        <v>3030</v>
      </c>
      <c r="D77" s="185" t="s">
        <v>451</v>
      </c>
      <c r="E77" s="185" t="s">
        <v>104</v>
      </c>
      <c r="F77" s="187">
        <v>300</v>
      </c>
      <c r="G77" s="187">
        <v>675</v>
      </c>
      <c r="H77" s="187">
        <v>0</v>
      </c>
      <c r="I77" s="187">
        <v>975</v>
      </c>
      <c r="J77" s="188" t="s">
        <v>50</v>
      </c>
      <c r="L77" s="188" t="s">
        <v>50</v>
      </c>
      <c r="M77" s="188" t="s">
        <v>54</v>
      </c>
      <c r="N77" s="188" t="s">
        <v>452</v>
      </c>
      <c r="O77" s="188" t="s">
        <v>453</v>
      </c>
      <c r="P77" s="189" t="s">
        <v>454</v>
      </c>
      <c r="Q77" s="190">
        <v>1999</v>
      </c>
      <c r="R77" s="190" t="s">
        <v>255</v>
      </c>
      <c r="S77" s="190" t="s">
        <v>106</v>
      </c>
      <c r="T77" s="191">
        <v>10000</v>
      </c>
      <c r="V77" s="192" t="s">
        <v>50</v>
      </c>
      <c r="W77" s="192" t="s">
        <v>361</v>
      </c>
      <c r="X77" s="192" t="s">
        <v>104</v>
      </c>
      <c r="Y77" s="192" t="s">
        <v>455</v>
      </c>
    </row>
    <row r="78" spans="2:25" ht="12.75" x14ac:dyDescent="0.3">
      <c r="B78" s="185" t="s">
        <v>456</v>
      </c>
      <c r="C78" s="186">
        <v>11853</v>
      </c>
      <c r="D78" s="185" t="s">
        <v>457</v>
      </c>
      <c r="E78" s="185" t="s">
        <v>107</v>
      </c>
      <c r="F78" s="187">
        <v>0</v>
      </c>
      <c r="G78" s="187">
        <v>585</v>
      </c>
      <c r="H78" s="187">
        <v>0</v>
      </c>
      <c r="I78" s="187">
        <v>585</v>
      </c>
      <c r="J78" s="188" t="s">
        <v>50</v>
      </c>
      <c r="L78" s="188" t="s">
        <v>50</v>
      </c>
      <c r="M78" s="188" t="s">
        <v>54</v>
      </c>
      <c r="N78" s="188" t="s">
        <v>458</v>
      </c>
      <c r="O78" s="188" t="s">
        <v>459</v>
      </c>
      <c r="P78" s="189" t="s">
        <v>460</v>
      </c>
      <c r="Q78" s="190">
        <v>1999</v>
      </c>
      <c r="R78" s="190" t="s">
        <v>109</v>
      </c>
      <c r="S78" s="190" t="s">
        <v>112</v>
      </c>
      <c r="T78" s="191">
        <v>10000</v>
      </c>
      <c r="V78" s="192" t="s">
        <v>50</v>
      </c>
      <c r="W78" s="192" t="s">
        <v>403</v>
      </c>
      <c r="X78" s="192" t="s">
        <v>114</v>
      </c>
      <c r="Y78" s="192" t="s">
        <v>404</v>
      </c>
    </row>
    <row r="79" spans="2:25" ht="12.75" x14ac:dyDescent="0.3">
      <c r="B79" s="185" t="s">
        <v>461</v>
      </c>
      <c r="C79" s="186">
        <v>21691</v>
      </c>
      <c r="D79" s="185" t="s">
        <v>462</v>
      </c>
      <c r="E79" s="185" t="s">
        <v>104</v>
      </c>
      <c r="F79" s="187">
        <v>300</v>
      </c>
      <c r="G79" s="187">
        <v>675</v>
      </c>
      <c r="H79" s="187">
        <v>0</v>
      </c>
      <c r="I79" s="187">
        <v>975</v>
      </c>
      <c r="J79" s="188" t="s">
        <v>50</v>
      </c>
      <c r="L79" s="188" t="s">
        <v>50</v>
      </c>
      <c r="M79" s="188" t="s">
        <v>54</v>
      </c>
      <c r="N79" s="188" t="s">
        <v>463</v>
      </c>
      <c r="O79" s="188" t="s">
        <v>464</v>
      </c>
      <c r="P79" s="189" t="s">
        <v>465</v>
      </c>
      <c r="Q79" s="190">
        <v>1999</v>
      </c>
      <c r="R79" s="190" t="s">
        <v>122</v>
      </c>
      <c r="S79" s="190" t="s">
        <v>112</v>
      </c>
      <c r="T79" s="191">
        <v>10000</v>
      </c>
      <c r="V79" s="192" t="s">
        <v>50</v>
      </c>
      <c r="W79" s="192" t="s">
        <v>294</v>
      </c>
      <c r="X79" s="192" t="s">
        <v>114</v>
      </c>
      <c r="Y79" s="192" t="s">
        <v>295</v>
      </c>
    </row>
    <row r="80" spans="2:25" x14ac:dyDescent="0.3">
      <c r="B80" s="185" t="s">
        <v>466</v>
      </c>
      <c r="C80" s="186">
        <v>21010</v>
      </c>
      <c r="D80" s="185" t="s">
        <v>467</v>
      </c>
      <c r="E80" s="185" t="s">
        <v>104</v>
      </c>
      <c r="F80" s="187">
        <v>300</v>
      </c>
      <c r="G80" s="187">
        <v>675</v>
      </c>
      <c r="H80" s="187">
        <v>0</v>
      </c>
      <c r="I80" s="187">
        <v>975</v>
      </c>
      <c r="J80" s="188" t="s">
        <v>50</v>
      </c>
      <c r="L80" s="188" t="s">
        <v>50</v>
      </c>
      <c r="M80" s="188" t="s">
        <v>54</v>
      </c>
      <c r="N80" s="188" t="s">
        <v>349</v>
      </c>
      <c r="O80" s="188" t="s">
        <v>350</v>
      </c>
      <c r="P80" s="189">
        <v>13846760</v>
      </c>
      <c r="Q80" s="190">
        <v>2000</v>
      </c>
      <c r="R80" s="190" t="s">
        <v>468</v>
      </c>
      <c r="S80" s="190" t="s">
        <v>112</v>
      </c>
      <c r="T80" s="191">
        <v>10000</v>
      </c>
      <c r="V80" s="192" t="s">
        <v>50</v>
      </c>
      <c r="W80" s="192" t="s">
        <v>369</v>
      </c>
      <c r="X80" s="192" t="s">
        <v>104</v>
      </c>
      <c r="Y80" s="192" t="s">
        <v>469</v>
      </c>
    </row>
    <row r="81" spans="2:25" ht="12.75" x14ac:dyDescent="0.3">
      <c r="B81" s="185" t="s">
        <v>470</v>
      </c>
      <c r="C81" s="186">
        <v>20999</v>
      </c>
      <c r="D81" s="185" t="s">
        <v>471</v>
      </c>
      <c r="E81" s="185" t="s">
        <v>104</v>
      </c>
      <c r="F81" s="187">
        <v>300</v>
      </c>
      <c r="G81" s="187">
        <v>675</v>
      </c>
      <c r="H81" s="187">
        <v>0</v>
      </c>
      <c r="I81" s="187">
        <v>975</v>
      </c>
      <c r="J81" s="188" t="s">
        <v>50</v>
      </c>
      <c r="L81" s="188" t="s">
        <v>50</v>
      </c>
      <c r="M81" s="188" t="s">
        <v>54</v>
      </c>
      <c r="N81" s="188" t="s">
        <v>369</v>
      </c>
      <c r="O81" s="188" t="s">
        <v>469</v>
      </c>
      <c r="P81" s="189" t="s">
        <v>472</v>
      </c>
      <c r="Q81" s="190">
        <v>2000</v>
      </c>
      <c r="R81" s="190" t="s">
        <v>388</v>
      </c>
      <c r="S81" s="190" t="s">
        <v>106</v>
      </c>
      <c r="T81" s="191">
        <v>10000</v>
      </c>
      <c r="V81" s="192" t="s">
        <v>50</v>
      </c>
      <c r="W81" s="192" t="s">
        <v>377</v>
      </c>
      <c r="X81" s="192" t="s">
        <v>107</v>
      </c>
      <c r="Y81" s="192" t="s">
        <v>473</v>
      </c>
    </row>
    <row r="82" spans="2:25" x14ac:dyDescent="0.3">
      <c r="B82" s="185" t="s">
        <v>474</v>
      </c>
      <c r="C82" s="186">
        <v>6050</v>
      </c>
      <c r="D82" s="185" t="s">
        <v>475</v>
      </c>
      <c r="E82" s="185" t="s">
        <v>107</v>
      </c>
      <c r="F82" s="187">
        <v>0</v>
      </c>
      <c r="G82" s="187">
        <v>585</v>
      </c>
      <c r="H82" s="187">
        <v>0</v>
      </c>
      <c r="I82" s="187">
        <v>585</v>
      </c>
      <c r="J82" s="188" t="s">
        <v>50</v>
      </c>
      <c r="L82" s="188" t="s">
        <v>50</v>
      </c>
      <c r="M82" s="188" t="s">
        <v>54</v>
      </c>
      <c r="N82" s="188" t="s">
        <v>451</v>
      </c>
      <c r="O82" s="188" t="s">
        <v>476</v>
      </c>
      <c r="P82" s="189" t="s">
        <v>477</v>
      </c>
      <c r="Q82" s="190">
        <v>2000</v>
      </c>
      <c r="R82" s="190" t="s">
        <v>478</v>
      </c>
      <c r="S82" s="190" t="s">
        <v>106</v>
      </c>
      <c r="T82" s="191">
        <v>10000</v>
      </c>
      <c r="V82" s="192" t="s">
        <v>50</v>
      </c>
      <c r="W82" s="192" t="s">
        <v>384</v>
      </c>
      <c r="X82" s="192" t="s">
        <v>104</v>
      </c>
      <c r="Y82" s="192" t="s">
        <v>479</v>
      </c>
    </row>
    <row r="83" spans="2:25" x14ac:dyDescent="0.3">
      <c r="B83" s="185" t="s">
        <v>480</v>
      </c>
      <c r="C83" s="186">
        <v>17697</v>
      </c>
      <c r="D83" s="185" t="s">
        <v>481</v>
      </c>
      <c r="E83" s="185" t="s">
        <v>104</v>
      </c>
      <c r="F83" s="187">
        <v>300</v>
      </c>
      <c r="G83" s="187">
        <v>875</v>
      </c>
      <c r="H83" s="187">
        <v>0</v>
      </c>
      <c r="I83" s="187">
        <v>1175</v>
      </c>
      <c r="J83" s="188" t="s">
        <v>50</v>
      </c>
      <c r="L83" s="188" t="s">
        <v>50</v>
      </c>
      <c r="M83" s="188" t="s">
        <v>54</v>
      </c>
      <c r="N83" s="188" t="s">
        <v>467</v>
      </c>
      <c r="O83" s="188" t="s">
        <v>482</v>
      </c>
      <c r="P83" s="189" t="s">
        <v>483</v>
      </c>
      <c r="Q83" s="190">
        <v>2000</v>
      </c>
      <c r="R83" s="190" t="s">
        <v>484</v>
      </c>
      <c r="S83" s="190" t="s">
        <v>106</v>
      </c>
      <c r="T83" s="191">
        <v>10000</v>
      </c>
      <c r="V83" s="192" t="s">
        <v>50</v>
      </c>
      <c r="W83" s="192" t="s">
        <v>391</v>
      </c>
      <c r="X83" s="192" t="s">
        <v>104</v>
      </c>
      <c r="Y83" s="192" t="s">
        <v>423</v>
      </c>
    </row>
    <row r="84" spans="2:25" x14ac:dyDescent="0.3">
      <c r="B84" s="185" t="s">
        <v>485</v>
      </c>
      <c r="C84" s="186">
        <v>10807</v>
      </c>
      <c r="D84" s="185" t="s">
        <v>486</v>
      </c>
      <c r="E84" s="185" t="s">
        <v>104</v>
      </c>
      <c r="F84" s="187">
        <v>300</v>
      </c>
      <c r="G84" s="187">
        <v>675</v>
      </c>
      <c r="H84" s="187">
        <v>0</v>
      </c>
      <c r="I84" s="187">
        <v>975</v>
      </c>
      <c r="J84" s="188" t="s">
        <v>50</v>
      </c>
      <c r="L84" s="188" t="s">
        <v>50</v>
      </c>
      <c r="M84" s="188" t="s">
        <v>54</v>
      </c>
      <c r="N84" s="188" t="s">
        <v>471</v>
      </c>
      <c r="O84" s="188" t="s">
        <v>487</v>
      </c>
      <c r="P84" s="189" t="s">
        <v>488</v>
      </c>
      <c r="Q84" s="190">
        <v>2000</v>
      </c>
      <c r="R84" s="190" t="s">
        <v>120</v>
      </c>
      <c r="S84" s="190" t="s">
        <v>106</v>
      </c>
      <c r="T84" s="191">
        <v>10000</v>
      </c>
      <c r="V84" s="192" t="s">
        <v>50</v>
      </c>
      <c r="W84" s="192" t="s">
        <v>489</v>
      </c>
      <c r="X84" s="192" t="s">
        <v>104</v>
      </c>
      <c r="Y84" s="192" t="s">
        <v>490</v>
      </c>
    </row>
    <row r="85" spans="2:25" x14ac:dyDescent="0.3">
      <c r="B85" s="185" t="s">
        <v>491</v>
      </c>
      <c r="C85" s="186">
        <v>2056</v>
      </c>
      <c r="D85" s="185" t="s">
        <v>492</v>
      </c>
      <c r="E85" s="185" t="s">
        <v>107</v>
      </c>
      <c r="F85" s="187">
        <v>0</v>
      </c>
      <c r="G85" s="187">
        <v>585</v>
      </c>
      <c r="H85" s="187">
        <v>0</v>
      </c>
      <c r="I85" s="187">
        <v>585</v>
      </c>
      <c r="J85" s="188" t="s">
        <v>50</v>
      </c>
      <c r="L85" s="188" t="s">
        <v>50</v>
      </c>
      <c r="M85" s="188" t="s">
        <v>54</v>
      </c>
      <c r="N85" s="188" t="s">
        <v>493</v>
      </c>
      <c r="O85" s="188" t="s">
        <v>494</v>
      </c>
      <c r="P85" s="189" t="s">
        <v>495</v>
      </c>
      <c r="Q85" s="190">
        <v>2000</v>
      </c>
      <c r="R85" s="190" t="s">
        <v>122</v>
      </c>
      <c r="S85" s="190" t="s">
        <v>112</v>
      </c>
      <c r="T85" s="191">
        <v>10000</v>
      </c>
      <c r="V85" s="192" t="s">
        <v>50</v>
      </c>
      <c r="W85" s="192" t="s">
        <v>397</v>
      </c>
      <c r="X85" s="192" t="s">
        <v>104</v>
      </c>
      <c r="Y85" s="192" t="s">
        <v>496</v>
      </c>
    </row>
    <row r="86" spans="2:25" x14ac:dyDescent="0.3">
      <c r="B86" s="185" t="s">
        <v>497</v>
      </c>
      <c r="C86" s="186">
        <v>11851</v>
      </c>
      <c r="D86" s="185" t="s">
        <v>498</v>
      </c>
      <c r="E86" s="185" t="s">
        <v>107</v>
      </c>
      <c r="F86" s="187">
        <v>0</v>
      </c>
      <c r="G86" s="187">
        <v>585</v>
      </c>
      <c r="H86" s="187">
        <v>0</v>
      </c>
      <c r="I86" s="187">
        <v>585</v>
      </c>
      <c r="J86" s="188" t="s">
        <v>50</v>
      </c>
      <c r="L86" s="188" t="s">
        <v>50</v>
      </c>
      <c r="M86" s="188" t="s">
        <v>54</v>
      </c>
      <c r="N86" s="188" t="s">
        <v>499</v>
      </c>
      <c r="O86" s="188" t="s">
        <v>500</v>
      </c>
      <c r="P86" s="189" t="s">
        <v>501</v>
      </c>
      <c r="Q86" s="190">
        <v>2000</v>
      </c>
      <c r="R86" s="190" t="s">
        <v>502</v>
      </c>
      <c r="S86" s="190" t="s">
        <v>106</v>
      </c>
      <c r="T86" s="191">
        <v>10000</v>
      </c>
      <c r="V86" s="192" t="s">
        <v>50</v>
      </c>
      <c r="W86" s="192" t="s">
        <v>402</v>
      </c>
      <c r="X86" s="192" t="s">
        <v>104</v>
      </c>
      <c r="Y86" s="192" t="s">
        <v>503</v>
      </c>
    </row>
    <row r="87" spans="2:25" x14ac:dyDescent="0.3">
      <c r="B87" s="185" t="s">
        <v>504</v>
      </c>
      <c r="C87" s="186">
        <v>20524</v>
      </c>
      <c r="D87" s="185" t="s">
        <v>505</v>
      </c>
      <c r="E87" s="185" t="s">
        <v>104</v>
      </c>
      <c r="F87" s="187">
        <v>300</v>
      </c>
      <c r="G87" s="187">
        <v>675</v>
      </c>
      <c r="H87" s="187">
        <v>0</v>
      </c>
      <c r="I87" s="187">
        <v>975</v>
      </c>
      <c r="J87" s="188" t="s">
        <v>50</v>
      </c>
      <c r="L87" s="188" t="s">
        <v>50</v>
      </c>
      <c r="M87" s="188" t="s">
        <v>54</v>
      </c>
      <c r="N87" s="188" t="s">
        <v>506</v>
      </c>
      <c r="O87" s="188" t="s">
        <v>507</v>
      </c>
      <c r="P87" s="189" t="s">
        <v>508</v>
      </c>
      <c r="Q87" s="190">
        <v>2000</v>
      </c>
      <c r="R87" s="190" t="s">
        <v>257</v>
      </c>
      <c r="S87" s="190" t="s">
        <v>112</v>
      </c>
      <c r="T87" s="191">
        <v>10000</v>
      </c>
      <c r="V87" s="192" t="s">
        <v>50</v>
      </c>
      <c r="W87" s="192" t="s">
        <v>509</v>
      </c>
      <c r="X87" s="192" t="s">
        <v>104</v>
      </c>
      <c r="Y87" s="192" t="s">
        <v>510</v>
      </c>
    </row>
    <row r="88" spans="2:25" x14ac:dyDescent="0.3">
      <c r="B88" s="185" t="s">
        <v>511</v>
      </c>
      <c r="C88" s="186">
        <v>21041</v>
      </c>
      <c r="D88" s="185" t="s">
        <v>512</v>
      </c>
      <c r="E88" s="185" t="s">
        <v>104</v>
      </c>
      <c r="F88" s="187">
        <v>300</v>
      </c>
      <c r="G88" s="187">
        <v>675</v>
      </c>
      <c r="H88" s="187">
        <v>0</v>
      </c>
      <c r="I88" s="187">
        <v>975</v>
      </c>
      <c r="J88" s="188" t="s">
        <v>50</v>
      </c>
      <c r="L88" s="188" t="s">
        <v>50</v>
      </c>
      <c r="M88" s="188" t="s">
        <v>54</v>
      </c>
      <c r="N88" s="188" t="s">
        <v>513</v>
      </c>
      <c r="O88" s="188" t="s">
        <v>514</v>
      </c>
      <c r="P88" s="189" t="s">
        <v>515</v>
      </c>
      <c r="Q88" s="190">
        <v>2000</v>
      </c>
      <c r="R88" s="190" t="s">
        <v>123</v>
      </c>
      <c r="S88" s="190" t="s">
        <v>112</v>
      </c>
      <c r="T88" s="191">
        <v>10000</v>
      </c>
      <c r="V88" s="192" t="s">
        <v>50</v>
      </c>
      <c r="W88" s="192" t="s">
        <v>516</v>
      </c>
      <c r="X88" s="192" t="s">
        <v>104</v>
      </c>
      <c r="Y88" s="192" t="s">
        <v>517</v>
      </c>
    </row>
    <row r="89" spans="2:25" x14ac:dyDescent="0.3">
      <c r="B89" s="185" t="s">
        <v>518</v>
      </c>
      <c r="C89" s="186">
        <v>21356</v>
      </c>
      <c r="D89" s="185" t="s">
        <v>357</v>
      </c>
      <c r="E89" s="185" t="s">
        <v>104</v>
      </c>
      <c r="F89" s="187">
        <v>300</v>
      </c>
      <c r="G89" s="187">
        <v>675</v>
      </c>
      <c r="H89" s="187">
        <v>0</v>
      </c>
      <c r="I89" s="187">
        <v>975</v>
      </c>
      <c r="J89" s="188" t="s">
        <v>50</v>
      </c>
      <c r="L89" s="188" t="s">
        <v>50</v>
      </c>
      <c r="M89" s="188" t="s">
        <v>54</v>
      </c>
      <c r="N89" s="188" t="s">
        <v>519</v>
      </c>
      <c r="O89" s="188" t="s">
        <v>520</v>
      </c>
      <c r="P89" s="189">
        <v>13847685</v>
      </c>
      <c r="Q89" s="190">
        <v>2000</v>
      </c>
      <c r="R89" s="190" t="s">
        <v>113</v>
      </c>
      <c r="S89" s="190" t="s">
        <v>112</v>
      </c>
      <c r="T89" s="191">
        <v>10000</v>
      </c>
      <c r="V89" s="192" t="s">
        <v>50</v>
      </c>
      <c r="W89" s="192" t="s">
        <v>410</v>
      </c>
      <c r="X89" s="192" t="s">
        <v>104</v>
      </c>
      <c r="Y89" s="192" t="s">
        <v>521</v>
      </c>
    </row>
    <row r="90" spans="2:25" x14ac:dyDescent="0.3">
      <c r="B90" s="185" t="s">
        <v>522</v>
      </c>
      <c r="C90" s="186">
        <v>20910</v>
      </c>
      <c r="D90" s="185" t="s">
        <v>523</v>
      </c>
      <c r="E90" s="185" t="s">
        <v>104</v>
      </c>
      <c r="F90" s="187">
        <v>300</v>
      </c>
      <c r="G90" s="187">
        <v>675</v>
      </c>
      <c r="H90" s="187">
        <v>0</v>
      </c>
      <c r="I90" s="187">
        <v>975</v>
      </c>
      <c r="J90" s="188" t="s">
        <v>50</v>
      </c>
      <c r="L90" s="188" t="s">
        <v>50</v>
      </c>
      <c r="M90" s="188" t="s">
        <v>54</v>
      </c>
      <c r="N90" s="188" t="s">
        <v>524</v>
      </c>
      <c r="O90" s="188" t="s">
        <v>525</v>
      </c>
      <c r="P90" s="189" t="s">
        <v>526</v>
      </c>
      <c r="Q90" s="190">
        <v>2000</v>
      </c>
      <c r="R90" s="190" t="s">
        <v>109</v>
      </c>
      <c r="S90" s="190" t="s">
        <v>112</v>
      </c>
      <c r="T90" s="191">
        <v>10000</v>
      </c>
      <c r="V90" s="192" t="s">
        <v>50</v>
      </c>
      <c r="W90" s="192" t="s">
        <v>417</v>
      </c>
      <c r="X90" s="192" t="s">
        <v>104</v>
      </c>
      <c r="Y90" s="192" t="s">
        <v>527</v>
      </c>
    </row>
    <row r="91" spans="2:25" x14ac:dyDescent="0.3">
      <c r="B91" s="185" t="s">
        <v>528</v>
      </c>
      <c r="C91" s="186">
        <v>10898</v>
      </c>
      <c r="D91" s="185" t="s">
        <v>529</v>
      </c>
      <c r="E91" s="185" t="s">
        <v>107</v>
      </c>
      <c r="F91" s="187">
        <v>0</v>
      </c>
      <c r="G91" s="187">
        <v>585</v>
      </c>
      <c r="H91" s="187">
        <v>0</v>
      </c>
      <c r="I91" s="187">
        <v>585</v>
      </c>
      <c r="J91" s="188" t="s">
        <v>50</v>
      </c>
      <c r="L91" s="188" t="s">
        <v>50</v>
      </c>
      <c r="M91" s="188" t="s">
        <v>54</v>
      </c>
      <c r="N91" s="188" t="s">
        <v>366</v>
      </c>
      <c r="O91" s="188" t="s">
        <v>367</v>
      </c>
      <c r="P91" s="189" t="s">
        <v>530</v>
      </c>
      <c r="Q91" s="190">
        <v>2019</v>
      </c>
      <c r="R91" s="190" t="s">
        <v>259</v>
      </c>
      <c r="S91" s="190" t="s">
        <v>112</v>
      </c>
      <c r="T91" s="191">
        <v>41891.980000000003</v>
      </c>
      <c r="V91" s="192" t="s">
        <v>50</v>
      </c>
      <c r="W91" s="192" t="s">
        <v>531</v>
      </c>
      <c r="X91" s="192" t="s">
        <v>104</v>
      </c>
      <c r="Y91" s="192" t="s">
        <v>532</v>
      </c>
    </row>
    <row r="92" spans="2:25" x14ac:dyDescent="0.3">
      <c r="B92" s="185" t="s">
        <v>533</v>
      </c>
      <c r="C92" s="186">
        <v>6405</v>
      </c>
      <c r="D92" s="185" t="s">
        <v>534</v>
      </c>
      <c r="E92" s="185" t="s">
        <v>107</v>
      </c>
      <c r="F92" s="187">
        <v>0</v>
      </c>
      <c r="G92" s="187">
        <v>585</v>
      </c>
      <c r="H92" s="187">
        <v>0</v>
      </c>
      <c r="I92" s="187">
        <v>585</v>
      </c>
      <c r="J92" s="188" t="s">
        <v>50</v>
      </c>
      <c r="L92" s="188" t="s">
        <v>50</v>
      </c>
      <c r="M92" s="188" t="s">
        <v>54</v>
      </c>
      <c r="N92" s="188" t="s">
        <v>374</v>
      </c>
      <c r="O92" s="188" t="s">
        <v>375</v>
      </c>
      <c r="P92" s="189" t="s">
        <v>535</v>
      </c>
      <c r="Q92" s="190">
        <v>2019</v>
      </c>
      <c r="R92" s="190" t="s">
        <v>259</v>
      </c>
      <c r="S92" s="190" t="s">
        <v>112</v>
      </c>
      <c r="T92" s="191">
        <v>41891.980000000003</v>
      </c>
      <c r="V92" s="192" t="s">
        <v>50</v>
      </c>
      <c r="W92" s="192" t="s">
        <v>422</v>
      </c>
      <c r="X92" s="192" t="s">
        <v>104</v>
      </c>
      <c r="Y92" s="192" t="s">
        <v>536</v>
      </c>
    </row>
    <row r="93" spans="2:25" x14ac:dyDescent="0.3">
      <c r="B93" s="185" t="s">
        <v>537</v>
      </c>
      <c r="C93" s="186">
        <v>20963</v>
      </c>
      <c r="D93" s="185" t="s">
        <v>538</v>
      </c>
      <c r="E93" s="185" t="s">
        <v>104</v>
      </c>
      <c r="F93" s="187">
        <v>300</v>
      </c>
      <c r="G93" s="187">
        <v>675</v>
      </c>
      <c r="H93" s="187">
        <v>0</v>
      </c>
      <c r="I93" s="187">
        <v>975</v>
      </c>
      <c r="J93" s="188" t="s">
        <v>50</v>
      </c>
      <c r="L93" s="188" t="s">
        <v>50</v>
      </c>
      <c r="M93" s="188" t="s">
        <v>54</v>
      </c>
      <c r="N93" s="188" t="s">
        <v>425</v>
      </c>
      <c r="O93" s="188" t="s">
        <v>426</v>
      </c>
      <c r="P93" s="189" t="s">
        <v>539</v>
      </c>
      <c r="Q93" s="190">
        <v>2019</v>
      </c>
      <c r="R93" s="190" t="s">
        <v>259</v>
      </c>
      <c r="S93" s="190" t="s">
        <v>112</v>
      </c>
      <c r="T93" s="191">
        <v>41891.980000000003</v>
      </c>
      <c r="V93" s="192" t="s">
        <v>50</v>
      </c>
      <c r="W93" s="192" t="s">
        <v>540</v>
      </c>
      <c r="X93" s="192" t="s">
        <v>104</v>
      </c>
      <c r="Y93" s="192" t="s">
        <v>541</v>
      </c>
    </row>
    <row r="94" spans="2:25" x14ac:dyDescent="0.3">
      <c r="B94" s="185" t="s">
        <v>542</v>
      </c>
      <c r="C94" s="186">
        <v>12203</v>
      </c>
      <c r="D94" s="185" t="s">
        <v>543</v>
      </c>
      <c r="E94" s="185" t="s">
        <v>104</v>
      </c>
      <c r="F94" s="187">
        <v>300</v>
      </c>
      <c r="G94" s="187">
        <v>675</v>
      </c>
      <c r="H94" s="187">
        <v>0</v>
      </c>
      <c r="I94" s="187">
        <v>975</v>
      </c>
      <c r="J94" s="188" t="s">
        <v>50</v>
      </c>
      <c r="L94" s="188" t="s">
        <v>50</v>
      </c>
      <c r="M94" s="188" t="s">
        <v>54</v>
      </c>
      <c r="N94" s="188" t="s">
        <v>544</v>
      </c>
      <c r="O94" s="188" t="s">
        <v>545</v>
      </c>
      <c r="P94" s="189" t="s">
        <v>546</v>
      </c>
      <c r="Q94" s="190">
        <v>2019</v>
      </c>
      <c r="R94" s="190" t="s">
        <v>259</v>
      </c>
      <c r="S94" s="190" t="s">
        <v>112</v>
      </c>
      <c r="T94" s="191">
        <v>41891.980000000003</v>
      </c>
      <c r="V94" s="192" t="s">
        <v>50</v>
      </c>
      <c r="W94" s="192" t="s">
        <v>547</v>
      </c>
      <c r="X94" s="192" t="s">
        <v>104</v>
      </c>
      <c r="Y94" s="192" t="s">
        <v>548</v>
      </c>
    </row>
    <row r="95" spans="2:25" ht="12.75" x14ac:dyDescent="0.3">
      <c r="B95" s="185" t="s">
        <v>549</v>
      </c>
      <c r="C95" s="186">
        <v>11676</v>
      </c>
      <c r="D95" s="185" t="s">
        <v>550</v>
      </c>
      <c r="E95" s="185" t="s">
        <v>107</v>
      </c>
      <c r="F95" s="187">
        <v>0</v>
      </c>
      <c r="G95" s="187">
        <v>585</v>
      </c>
      <c r="H95" s="187">
        <v>0</v>
      </c>
      <c r="I95" s="187">
        <v>585</v>
      </c>
      <c r="J95" s="188" t="s">
        <v>50</v>
      </c>
      <c r="L95" s="188" t="s">
        <v>50</v>
      </c>
      <c r="M95" s="188" t="s">
        <v>54</v>
      </c>
      <c r="N95" s="188" t="s">
        <v>290</v>
      </c>
      <c r="O95" s="188" t="s">
        <v>291</v>
      </c>
      <c r="P95" s="189" t="s">
        <v>551</v>
      </c>
      <c r="Q95" s="190">
        <v>2019</v>
      </c>
      <c r="R95" s="190" t="s">
        <v>111</v>
      </c>
      <c r="S95" s="190" t="s">
        <v>112</v>
      </c>
      <c r="T95" s="191">
        <v>41891.980000000003</v>
      </c>
      <c r="V95" s="192" t="s">
        <v>50</v>
      </c>
      <c r="W95" s="192" t="s">
        <v>428</v>
      </c>
      <c r="X95" s="192" t="s">
        <v>107</v>
      </c>
      <c r="Y95" s="192" t="s">
        <v>552</v>
      </c>
    </row>
    <row r="96" spans="2:25" x14ac:dyDescent="0.3">
      <c r="B96" s="185" t="s">
        <v>553</v>
      </c>
      <c r="C96" s="186">
        <v>20854</v>
      </c>
      <c r="D96" s="185" t="s">
        <v>499</v>
      </c>
      <c r="E96" s="185" t="s">
        <v>104</v>
      </c>
      <c r="F96" s="187">
        <v>300</v>
      </c>
      <c r="G96" s="187">
        <v>675</v>
      </c>
      <c r="H96" s="187">
        <v>0</v>
      </c>
      <c r="I96" s="187">
        <v>975</v>
      </c>
      <c r="J96" s="188" t="s">
        <v>50</v>
      </c>
      <c r="L96" s="188" t="s">
        <v>50</v>
      </c>
      <c r="M96" s="188" t="s">
        <v>54</v>
      </c>
      <c r="N96" s="188" t="s">
        <v>293</v>
      </c>
      <c r="O96" s="188" t="s">
        <v>311</v>
      </c>
      <c r="P96" s="189" t="s">
        <v>554</v>
      </c>
      <c r="Q96" s="190">
        <v>2019</v>
      </c>
      <c r="R96" s="190" t="s">
        <v>111</v>
      </c>
      <c r="S96" s="190" t="s">
        <v>106</v>
      </c>
      <c r="T96" s="191">
        <v>41891.980000000003</v>
      </c>
      <c r="V96" s="192" t="s">
        <v>50</v>
      </c>
      <c r="W96" s="192" t="s">
        <v>555</v>
      </c>
      <c r="X96" s="192" t="s">
        <v>104</v>
      </c>
      <c r="Y96" s="192" t="s">
        <v>556</v>
      </c>
    </row>
    <row r="97" spans="2:25" x14ac:dyDescent="0.3">
      <c r="B97" s="185" t="s">
        <v>557</v>
      </c>
      <c r="C97" s="186">
        <v>20974</v>
      </c>
      <c r="D97" s="185" t="s">
        <v>558</v>
      </c>
      <c r="E97" s="185" t="s">
        <v>104</v>
      </c>
      <c r="F97" s="187">
        <v>300</v>
      </c>
      <c r="G97" s="187">
        <v>675</v>
      </c>
      <c r="H97" s="187">
        <v>0</v>
      </c>
      <c r="I97" s="187">
        <v>975</v>
      </c>
      <c r="J97" s="188" t="s">
        <v>50</v>
      </c>
      <c r="L97" s="188" t="s">
        <v>50</v>
      </c>
      <c r="M97" s="188" t="s">
        <v>54</v>
      </c>
      <c r="N97" s="188" t="s">
        <v>301</v>
      </c>
      <c r="O97" s="188" t="s">
        <v>329</v>
      </c>
      <c r="P97" s="189" t="s">
        <v>559</v>
      </c>
      <c r="Q97" s="190">
        <v>2019</v>
      </c>
      <c r="R97" s="190" t="s">
        <v>111</v>
      </c>
      <c r="S97" s="190" t="s">
        <v>106</v>
      </c>
      <c r="T97" s="191">
        <v>41891.980000000003</v>
      </c>
      <c r="V97" s="192" t="s">
        <v>50</v>
      </c>
      <c r="W97" s="192" t="s">
        <v>429</v>
      </c>
      <c r="X97" s="192" t="s">
        <v>104</v>
      </c>
      <c r="Y97" s="192" t="s">
        <v>430</v>
      </c>
    </row>
    <row r="98" spans="2:25" ht="12.75" x14ac:dyDescent="0.3">
      <c r="B98" s="185" t="s">
        <v>560</v>
      </c>
      <c r="C98" s="186">
        <v>3059</v>
      </c>
      <c r="D98" s="185" t="s">
        <v>452</v>
      </c>
      <c r="E98" s="185" t="s">
        <v>104</v>
      </c>
      <c r="F98" s="187">
        <v>300</v>
      </c>
      <c r="G98" s="187">
        <v>675</v>
      </c>
      <c r="H98" s="187">
        <v>0</v>
      </c>
      <c r="I98" s="187">
        <v>975</v>
      </c>
      <c r="J98" s="188" t="s">
        <v>50</v>
      </c>
      <c r="L98" s="188" t="s">
        <v>50</v>
      </c>
      <c r="M98" s="188" t="s">
        <v>54</v>
      </c>
      <c r="N98" s="188" t="s">
        <v>307</v>
      </c>
      <c r="O98" s="188" t="s">
        <v>333</v>
      </c>
      <c r="P98" s="189" t="s">
        <v>561</v>
      </c>
      <c r="Q98" s="190">
        <v>2019</v>
      </c>
      <c r="R98" s="190" t="s">
        <v>111</v>
      </c>
      <c r="S98" s="190" t="s">
        <v>106</v>
      </c>
      <c r="T98" s="191">
        <v>41891.980000000003</v>
      </c>
      <c r="V98" s="192" t="s">
        <v>50</v>
      </c>
      <c r="W98" s="192" t="s">
        <v>439</v>
      </c>
      <c r="X98" s="192" t="s">
        <v>107</v>
      </c>
      <c r="Y98" s="192" t="s">
        <v>562</v>
      </c>
    </row>
    <row r="99" spans="2:25" ht="12.75" x14ac:dyDescent="0.3">
      <c r="B99" s="185" t="s">
        <v>563</v>
      </c>
      <c r="C99" s="186">
        <v>10636</v>
      </c>
      <c r="D99" s="185" t="s">
        <v>564</v>
      </c>
      <c r="E99" s="185" t="s">
        <v>107</v>
      </c>
      <c r="F99" s="187">
        <v>0</v>
      </c>
      <c r="G99" s="187">
        <v>585</v>
      </c>
      <c r="H99" s="187">
        <v>0</v>
      </c>
      <c r="I99" s="187">
        <v>585</v>
      </c>
      <c r="J99" s="188" t="s">
        <v>50</v>
      </c>
      <c r="L99" s="188" t="s">
        <v>50</v>
      </c>
      <c r="M99" s="188" t="s">
        <v>54</v>
      </c>
      <c r="N99" s="188" t="s">
        <v>322</v>
      </c>
      <c r="O99" s="188" t="s">
        <v>389</v>
      </c>
      <c r="P99" s="189" t="s">
        <v>565</v>
      </c>
      <c r="Q99" s="190">
        <v>2019</v>
      </c>
      <c r="R99" s="190" t="s">
        <v>111</v>
      </c>
      <c r="S99" s="190" t="s">
        <v>106</v>
      </c>
      <c r="T99" s="191">
        <v>41891.980000000003</v>
      </c>
      <c r="V99" s="192" t="s">
        <v>50</v>
      </c>
      <c r="W99" s="192" t="s">
        <v>445</v>
      </c>
      <c r="X99" s="192" t="s">
        <v>107</v>
      </c>
      <c r="Y99" s="192" t="s">
        <v>566</v>
      </c>
    </row>
    <row r="100" spans="2:25" ht="12.75" x14ac:dyDescent="0.3">
      <c r="B100" s="185" t="s">
        <v>567</v>
      </c>
      <c r="C100" s="186">
        <v>3062</v>
      </c>
      <c r="D100" s="185" t="s">
        <v>568</v>
      </c>
      <c r="E100" s="185" t="s">
        <v>107</v>
      </c>
      <c r="F100" s="187">
        <v>0</v>
      </c>
      <c r="G100" s="187">
        <v>585</v>
      </c>
      <c r="H100" s="187">
        <v>0</v>
      </c>
      <c r="I100" s="187">
        <v>585</v>
      </c>
      <c r="J100" s="188" t="s">
        <v>50</v>
      </c>
      <c r="L100" s="188" t="s">
        <v>50</v>
      </c>
      <c r="M100" s="188" t="s">
        <v>54</v>
      </c>
      <c r="N100" s="188" t="s">
        <v>346</v>
      </c>
      <c r="O100" s="188" t="s">
        <v>437</v>
      </c>
      <c r="P100" s="189" t="s">
        <v>569</v>
      </c>
      <c r="Q100" s="190">
        <v>2019</v>
      </c>
      <c r="R100" s="190" t="s">
        <v>111</v>
      </c>
      <c r="S100" s="190" t="s">
        <v>106</v>
      </c>
      <c r="T100" s="191">
        <v>41891.980000000003</v>
      </c>
      <c r="V100" s="192" t="s">
        <v>50</v>
      </c>
      <c r="W100" s="192" t="s">
        <v>570</v>
      </c>
      <c r="X100" s="192" t="s">
        <v>108</v>
      </c>
      <c r="Y100" s="192" t="s">
        <v>571</v>
      </c>
    </row>
    <row r="101" spans="2:25" x14ac:dyDescent="0.3">
      <c r="B101" s="185" t="s">
        <v>572</v>
      </c>
      <c r="C101" s="186">
        <v>20099</v>
      </c>
      <c r="D101" s="185" t="s">
        <v>573</v>
      </c>
      <c r="E101" s="185" t="s">
        <v>104</v>
      </c>
      <c r="F101" s="187">
        <v>300</v>
      </c>
      <c r="G101" s="187">
        <v>675</v>
      </c>
      <c r="H101" s="187">
        <v>0</v>
      </c>
      <c r="I101" s="187">
        <v>975</v>
      </c>
      <c r="J101" s="188" t="s">
        <v>50</v>
      </c>
      <c r="L101" s="188" t="s">
        <v>50</v>
      </c>
      <c r="M101" s="188" t="s">
        <v>54</v>
      </c>
      <c r="N101" s="188" t="s">
        <v>352</v>
      </c>
      <c r="O101" s="188" t="s">
        <v>443</v>
      </c>
      <c r="P101" s="189" t="s">
        <v>574</v>
      </c>
      <c r="Q101" s="190">
        <v>2019</v>
      </c>
      <c r="R101" s="190" t="s">
        <v>111</v>
      </c>
      <c r="S101" s="190" t="s">
        <v>106</v>
      </c>
      <c r="T101" s="191">
        <v>41891.980000000003</v>
      </c>
      <c r="V101" s="192" t="s">
        <v>50</v>
      </c>
      <c r="W101" s="192" t="s">
        <v>280</v>
      </c>
      <c r="X101" s="192" t="s">
        <v>104</v>
      </c>
      <c r="Y101" s="192" t="s">
        <v>281</v>
      </c>
    </row>
    <row r="102" spans="2:25" x14ac:dyDescent="0.3">
      <c r="B102" s="185" t="s">
        <v>575</v>
      </c>
      <c r="C102" s="186">
        <v>21209</v>
      </c>
      <c r="D102" s="185" t="s">
        <v>576</v>
      </c>
      <c r="E102" s="185" t="s">
        <v>104</v>
      </c>
      <c r="F102" s="187">
        <v>300</v>
      </c>
      <c r="G102" s="187">
        <v>675</v>
      </c>
      <c r="H102" s="187">
        <v>0</v>
      </c>
      <c r="I102" s="187">
        <v>975</v>
      </c>
      <c r="J102" s="188" t="s">
        <v>50</v>
      </c>
      <c r="L102" s="188" t="s">
        <v>50</v>
      </c>
      <c r="M102" s="188" t="s">
        <v>54</v>
      </c>
      <c r="N102" s="188" t="s">
        <v>361</v>
      </c>
      <c r="O102" s="188" t="s">
        <v>455</v>
      </c>
      <c r="P102" s="189" t="s">
        <v>577</v>
      </c>
      <c r="Q102" s="190">
        <v>2019</v>
      </c>
      <c r="R102" s="190" t="s">
        <v>111</v>
      </c>
      <c r="S102" s="190" t="s">
        <v>106</v>
      </c>
      <c r="T102" s="191">
        <v>41891.980000000003</v>
      </c>
      <c r="V102" s="192" t="s">
        <v>50</v>
      </c>
      <c r="W102" s="192" t="s">
        <v>451</v>
      </c>
      <c r="X102" s="192" t="s">
        <v>104</v>
      </c>
      <c r="Y102" s="192" t="s">
        <v>476</v>
      </c>
    </row>
    <row r="103" spans="2:25" x14ac:dyDescent="0.3">
      <c r="B103" s="185" t="s">
        <v>578</v>
      </c>
      <c r="C103" s="186">
        <v>20950</v>
      </c>
      <c r="D103" s="185" t="s">
        <v>579</v>
      </c>
      <c r="E103" s="185" t="s">
        <v>104</v>
      </c>
      <c r="F103" s="187">
        <v>300</v>
      </c>
      <c r="G103" s="187">
        <v>675</v>
      </c>
      <c r="H103" s="187">
        <v>0</v>
      </c>
      <c r="I103" s="187">
        <v>975</v>
      </c>
      <c r="J103" s="188" t="s">
        <v>50</v>
      </c>
      <c r="L103" s="188" t="s">
        <v>50</v>
      </c>
      <c r="M103" s="188" t="s">
        <v>54</v>
      </c>
      <c r="N103" s="188" t="s">
        <v>384</v>
      </c>
      <c r="O103" s="188" t="s">
        <v>479</v>
      </c>
      <c r="P103" s="189" t="s">
        <v>580</v>
      </c>
      <c r="Q103" s="190">
        <v>2019</v>
      </c>
      <c r="R103" s="190" t="s">
        <v>111</v>
      </c>
      <c r="S103" s="190" t="s">
        <v>106</v>
      </c>
      <c r="T103" s="191">
        <v>41891.980000000003</v>
      </c>
      <c r="V103" s="192" t="s">
        <v>50</v>
      </c>
      <c r="W103" s="192" t="s">
        <v>353</v>
      </c>
      <c r="X103" s="192" t="s">
        <v>104</v>
      </c>
      <c r="Y103" s="192" t="s">
        <v>354</v>
      </c>
    </row>
    <row r="104" spans="2:25" ht="12.75" x14ac:dyDescent="0.3">
      <c r="B104" s="185" t="s">
        <v>581</v>
      </c>
      <c r="C104" s="186">
        <v>20995</v>
      </c>
      <c r="D104" s="185" t="s">
        <v>582</v>
      </c>
      <c r="E104" s="185" t="s">
        <v>104</v>
      </c>
      <c r="F104" s="187">
        <v>300</v>
      </c>
      <c r="G104" s="187">
        <v>675</v>
      </c>
      <c r="H104" s="187">
        <v>0</v>
      </c>
      <c r="I104" s="187">
        <v>975</v>
      </c>
      <c r="J104" s="188" t="s">
        <v>50</v>
      </c>
      <c r="L104" s="188" t="s">
        <v>50</v>
      </c>
      <c r="M104" s="188" t="s">
        <v>54</v>
      </c>
      <c r="N104" s="188" t="s">
        <v>489</v>
      </c>
      <c r="O104" s="188" t="s">
        <v>490</v>
      </c>
      <c r="P104" s="189" t="s">
        <v>583</v>
      </c>
      <c r="Q104" s="190">
        <v>2019</v>
      </c>
      <c r="R104" s="190" t="s">
        <v>584</v>
      </c>
      <c r="S104" s="190" t="s">
        <v>106</v>
      </c>
      <c r="T104" s="191">
        <v>41891.980000000003</v>
      </c>
      <c r="V104" s="192" t="s">
        <v>50</v>
      </c>
      <c r="W104" s="192" t="s">
        <v>585</v>
      </c>
      <c r="X104" s="192" t="s">
        <v>108</v>
      </c>
      <c r="Y104" s="192" t="s">
        <v>586</v>
      </c>
    </row>
    <row r="105" spans="2:25" ht="12.75" x14ac:dyDescent="0.3">
      <c r="B105" s="185" t="s">
        <v>587</v>
      </c>
      <c r="C105" s="186">
        <v>21111</v>
      </c>
      <c r="D105" s="185" t="s">
        <v>588</v>
      </c>
      <c r="E105" s="185" t="s">
        <v>104</v>
      </c>
      <c r="F105" s="187">
        <v>300</v>
      </c>
      <c r="G105" s="187">
        <v>675</v>
      </c>
      <c r="H105" s="187">
        <v>0</v>
      </c>
      <c r="I105" s="187">
        <v>975</v>
      </c>
      <c r="J105" s="188" t="s">
        <v>50</v>
      </c>
      <c r="L105" s="188" t="s">
        <v>50</v>
      </c>
      <c r="M105" s="188" t="s">
        <v>54</v>
      </c>
      <c r="N105" s="188" t="s">
        <v>397</v>
      </c>
      <c r="O105" s="188" t="s">
        <v>496</v>
      </c>
      <c r="P105" s="189" t="s">
        <v>589</v>
      </c>
      <c r="Q105" s="190">
        <v>2019</v>
      </c>
      <c r="R105" s="190" t="s">
        <v>111</v>
      </c>
      <c r="S105" s="190" t="s">
        <v>106</v>
      </c>
      <c r="T105" s="191">
        <v>41891.980000000003</v>
      </c>
      <c r="V105" s="192" t="s">
        <v>50</v>
      </c>
      <c r="W105" s="192" t="s">
        <v>590</v>
      </c>
      <c r="X105" s="192" t="s">
        <v>114</v>
      </c>
      <c r="Y105" s="192" t="s">
        <v>591</v>
      </c>
    </row>
    <row r="106" spans="2:25" ht="12.75" x14ac:dyDescent="0.3">
      <c r="B106" s="185" t="s">
        <v>592</v>
      </c>
      <c r="C106" s="186">
        <v>10137</v>
      </c>
      <c r="D106" s="185" t="s">
        <v>593</v>
      </c>
      <c r="E106" s="185" t="s">
        <v>107</v>
      </c>
      <c r="F106" s="187">
        <v>0</v>
      </c>
      <c r="G106" s="187">
        <v>585</v>
      </c>
      <c r="H106" s="187">
        <v>0</v>
      </c>
      <c r="I106" s="187">
        <v>585</v>
      </c>
      <c r="J106" s="188" t="s">
        <v>50</v>
      </c>
      <c r="L106" s="188" t="s">
        <v>50</v>
      </c>
      <c r="M106" s="188" t="s">
        <v>54</v>
      </c>
      <c r="N106" s="188" t="s">
        <v>402</v>
      </c>
      <c r="O106" s="188" t="s">
        <v>503</v>
      </c>
      <c r="P106" s="189" t="s">
        <v>594</v>
      </c>
      <c r="Q106" s="190">
        <v>2019</v>
      </c>
      <c r="R106" s="190" t="s">
        <v>111</v>
      </c>
      <c r="S106" s="190" t="s">
        <v>106</v>
      </c>
      <c r="T106" s="191">
        <v>41891.980000000003</v>
      </c>
      <c r="V106" s="192" t="s">
        <v>50</v>
      </c>
      <c r="W106" s="192" t="s">
        <v>457</v>
      </c>
      <c r="X106" s="192" t="s">
        <v>107</v>
      </c>
      <c r="Y106" s="192" t="s">
        <v>595</v>
      </c>
    </row>
    <row r="107" spans="2:25" x14ac:dyDescent="0.3">
      <c r="B107" s="185" t="s">
        <v>596</v>
      </c>
      <c r="C107" s="186">
        <v>21186</v>
      </c>
      <c r="D107" s="185" t="s">
        <v>597</v>
      </c>
      <c r="E107" s="185" t="s">
        <v>104</v>
      </c>
      <c r="F107" s="187">
        <v>300</v>
      </c>
      <c r="G107" s="187">
        <v>675</v>
      </c>
      <c r="H107" s="187">
        <v>0</v>
      </c>
      <c r="I107" s="187">
        <v>975</v>
      </c>
      <c r="J107" s="188" t="s">
        <v>50</v>
      </c>
      <c r="L107" s="188" t="s">
        <v>50</v>
      </c>
      <c r="M107" s="188" t="s">
        <v>54</v>
      </c>
      <c r="N107" s="188" t="s">
        <v>486</v>
      </c>
      <c r="O107" s="188" t="s">
        <v>598</v>
      </c>
      <c r="P107" s="189" t="s">
        <v>599</v>
      </c>
      <c r="Q107" s="190">
        <v>2019</v>
      </c>
      <c r="R107" s="190" t="s">
        <v>111</v>
      </c>
      <c r="S107" s="190" t="s">
        <v>106</v>
      </c>
      <c r="T107" s="191">
        <v>41891.980000000003</v>
      </c>
      <c r="V107" s="192" t="s">
        <v>50</v>
      </c>
      <c r="W107" s="192" t="s">
        <v>462</v>
      </c>
      <c r="X107" s="192" t="s">
        <v>104</v>
      </c>
      <c r="Y107" s="192" t="s">
        <v>600</v>
      </c>
    </row>
    <row r="108" spans="2:25" x14ac:dyDescent="0.3">
      <c r="B108" s="185" t="s">
        <v>601</v>
      </c>
      <c r="C108" s="186">
        <v>21814</v>
      </c>
      <c r="D108" s="185" t="s">
        <v>302</v>
      </c>
      <c r="E108" s="185" t="s">
        <v>114</v>
      </c>
      <c r="F108" s="187">
        <v>300</v>
      </c>
      <c r="G108" s="187">
        <v>675</v>
      </c>
      <c r="H108" s="187">
        <v>0</v>
      </c>
      <c r="I108" s="187">
        <v>975</v>
      </c>
      <c r="J108" s="188" t="s">
        <v>50</v>
      </c>
      <c r="L108" s="188" t="s">
        <v>50</v>
      </c>
      <c r="M108" s="188" t="s">
        <v>54</v>
      </c>
      <c r="N108" s="188" t="s">
        <v>602</v>
      </c>
      <c r="O108" s="188" t="s">
        <v>603</v>
      </c>
      <c r="P108" s="189" t="s">
        <v>604</v>
      </c>
      <c r="Q108" s="190">
        <v>2019</v>
      </c>
      <c r="R108" s="190" t="s">
        <v>111</v>
      </c>
      <c r="S108" s="190" t="s">
        <v>106</v>
      </c>
      <c r="T108" s="191">
        <v>41891.980000000003</v>
      </c>
      <c r="V108" s="192" t="s">
        <v>50</v>
      </c>
      <c r="W108" s="192" t="s">
        <v>467</v>
      </c>
      <c r="X108" s="192" t="s">
        <v>104</v>
      </c>
      <c r="Y108" s="192" t="s">
        <v>482</v>
      </c>
    </row>
    <row r="109" spans="2:25" x14ac:dyDescent="0.3">
      <c r="B109" s="185" t="s">
        <v>605</v>
      </c>
      <c r="C109" s="186">
        <v>21170</v>
      </c>
      <c r="D109" s="185" t="s">
        <v>606</v>
      </c>
      <c r="E109" s="185" t="s">
        <v>104</v>
      </c>
      <c r="F109" s="187">
        <v>300</v>
      </c>
      <c r="G109" s="187">
        <v>675</v>
      </c>
      <c r="H109" s="187">
        <v>0</v>
      </c>
      <c r="I109" s="187">
        <v>975</v>
      </c>
      <c r="J109" s="188" t="s">
        <v>50</v>
      </c>
      <c r="L109" s="188" t="s">
        <v>50</v>
      </c>
      <c r="M109" s="188" t="s">
        <v>54</v>
      </c>
      <c r="N109" s="188" t="s">
        <v>538</v>
      </c>
      <c r="O109" s="188" t="s">
        <v>607</v>
      </c>
      <c r="P109" s="189" t="s">
        <v>608</v>
      </c>
      <c r="Q109" s="190">
        <v>2019</v>
      </c>
      <c r="R109" s="190" t="s">
        <v>111</v>
      </c>
      <c r="S109" s="190" t="s">
        <v>106</v>
      </c>
      <c r="T109" s="191">
        <v>41891.980000000003</v>
      </c>
      <c r="V109" s="192" t="s">
        <v>50</v>
      </c>
      <c r="W109" s="192" t="s">
        <v>471</v>
      </c>
      <c r="X109" s="192" t="s">
        <v>104</v>
      </c>
      <c r="Y109" s="192" t="s">
        <v>487</v>
      </c>
    </row>
    <row r="110" spans="2:25" ht="12.75" x14ac:dyDescent="0.3">
      <c r="B110" s="185" t="s">
        <v>609</v>
      </c>
      <c r="C110" s="186">
        <v>20276</v>
      </c>
      <c r="D110" s="185" t="s">
        <v>610</v>
      </c>
      <c r="E110" s="185" t="s">
        <v>104</v>
      </c>
      <c r="F110" s="187">
        <v>300</v>
      </c>
      <c r="G110" s="187">
        <v>675</v>
      </c>
      <c r="H110" s="187">
        <v>0</v>
      </c>
      <c r="I110" s="187">
        <v>975</v>
      </c>
      <c r="J110" s="188" t="s">
        <v>50</v>
      </c>
      <c r="L110" s="188" t="s">
        <v>50</v>
      </c>
      <c r="M110" s="188" t="s">
        <v>54</v>
      </c>
      <c r="N110" s="188" t="s">
        <v>573</v>
      </c>
      <c r="O110" s="188" t="s">
        <v>611</v>
      </c>
      <c r="P110" s="189" t="s">
        <v>612</v>
      </c>
      <c r="Q110" s="190">
        <v>2019</v>
      </c>
      <c r="R110" s="190" t="s">
        <v>111</v>
      </c>
      <c r="S110" s="190" t="s">
        <v>106</v>
      </c>
      <c r="T110" s="191">
        <v>41891.980000000003</v>
      </c>
      <c r="V110" s="192" t="s">
        <v>50</v>
      </c>
      <c r="W110" s="192" t="s">
        <v>475</v>
      </c>
      <c r="X110" s="192" t="s">
        <v>107</v>
      </c>
      <c r="Y110" s="192" t="s">
        <v>613</v>
      </c>
    </row>
    <row r="111" spans="2:25" x14ac:dyDescent="0.3">
      <c r="B111" s="185" t="s">
        <v>614</v>
      </c>
      <c r="C111" s="186">
        <v>14032</v>
      </c>
      <c r="D111" s="185" t="s">
        <v>615</v>
      </c>
      <c r="E111" s="185" t="s">
        <v>107</v>
      </c>
      <c r="F111" s="187">
        <v>0</v>
      </c>
      <c r="G111" s="187">
        <v>585</v>
      </c>
      <c r="H111" s="187">
        <v>0</v>
      </c>
      <c r="I111" s="187">
        <v>585</v>
      </c>
      <c r="J111" s="188" t="s">
        <v>50</v>
      </c>
      <c r="L111" s="188" t="s">
        <v>50</v>
      </c>
      <c r="M111" s="188" t="s">
        <v>54</v>
      </c>
      <c r="N111" s="188" t="s">
        <v>616</v>
      </c>
      <c r="O111" s="188" t="s">
        <v>617</v>
      </c>
      <c r="P111" s="189" t="s">
        <v>618</v>
      </c>
      <c r="Q111" s="190">
        <v>2019</v>
      </c>
      <c r="R111" s="190" t="s">
        <v>111</v>
      </c>
      <c r="S111" s="190" t="s">
        <v>106</v>
      </c>
      <c r="T111" s="191">
        <v>41891.980000000003</v>
      </c>
      <c r="V111" s="192" t="s">
        <v>50</v>
      </c>
      <c r="W111" s="192" t="s">
        <v>481</v>
      </c>
      <c r="X111" s="192" t="s">
        <v>104</v>
      </c>
      <c r="Y111" s="192" t="s">
        <v>619</v>
      </c>
    </row>
    <row r="112" spans="2:25" ht="12.75" x14ac:dyDescent="0.3">
      <c r="B112" s="185" t="s">
        <v>620</v>
      </c>
      <c r="C112" s="186">
        <v>21524</v>
      </c>
      <c r="D112" s="185" t="s">
        <v>621</v>
      </c>
      <c r="E112" s="185" t="s">
        <v>104</v>
      </c>
      <c r="F112" s="187">
        <v>300</v>
      </c>
      <c r="G112" s="187">
        <v>675</v>
      </c>
      <c r="H112" s="187">
        <v>0</v>
      </c>
      <c r="I112" s="187">
        <v>975</v>
      </c>
      <c r="J112" s="188" t="s">
        <v>50</v>
      </c>
      <c r="L112" s="188" t="s">
        <v>50</v>
      </c>
      <c r="M112" s="188" t="s">
        <v>54</v>
      </c>
      <c r="N112" s="188" t="s">
        <v>622</v>
      </c>
      <c r="O112" s="188" t="s">
        <v>623</v>
      </c>
      <c r="P112" s="189" t="s">
        <v>624</v>
      </c>
      <c r="Q112" s="190">
        <v>2019</v>
      </c>
      <c r="R112" s="190" t="s">
        <v>111</v>
      </c>
      <c r="S112" s="190" t="s">
        <v>106</v>
      </c>
      <c r="T112" s="191">
        <v>41891.980000000003</v>
      </c>
      <c r="V112" s="192" t="s">
        <v>50</v>
      </c>
      <c r="W112" s="192" t="s">
        <v>625</v>
      </c>
      <c r="X112" s="192" t="s">
        <v>108</v>
      </c>
      <c r="Y112" s="192" t="s">
        <v>626</v>
      </c>
    </row>
    <row r="113" spans="2:25" x14ac:dyDescent="0.3">
      <c r="B113" s="185" t="s">
        <v>627</v>
      </c>
      <c r="C113" s="186">
        <v>12094</v>
      </c>
      <c r="D113" s="185" t="s">
        <v>628</v>
      </c>
      <c r="E113" s="185" t="s">
        <v>107</v>
      </c>
      <c r="F113" s="187">
        <v>0</v>
      </c>
      <c r="G113" s="187">
        <v>585</v>
      </c>
      <c r="H113" s="187">
        <v>0</v>
      </c>
      <c r="I113" s="187">
        <v>585</v>
      </c>
      <c r="J113" s="188" t="s">
        <v>50</v>
      </c>
      <c r="L113" s="188" t="s">
        <v>50</v>
      </c>
      <c r="M113" s="188" t="s">
        <v>54</v>
      </c>
      <c r="N113" s="188" t="s">
        <v>582</v>
      </c>
      <c r="O113" s="188" t="s">
        <v>629</v>
      </c>
      <c r="P113" s="189" t="s">
        <v>630</v>
      </c>
      <c r="Q113" s="190">
        <v>2019</v>
      </c>
      <c r="R113" s="190" t="s">
        <v>111</v>
      </c>
      <c r="S113" s="190" t="s">
        <v>106</v>
      </c>
      <c r="T113" s="191">
        <v>41891.980000000003</v>
      </c>
      <c r="V113" s="192" t="s">
        <v>50</v>
      </c>
      <c r="W113" s="192" t="s">
        <v>434</v>
      </c>
      <c r="X113" s="192" t="s">
        <v>104</v>
      </c>
      <c r="Y113" s="192" t="s">
        <v>435</v>
      </c>
    </row>
    <row r="114" spans="2:25" x14ac:dyDescent="0.3">
      <c r="B114" s="185" t="s">
        <v>631</v>
      </c>
      <c r="C114" s="186">
        <v>18081</v>
      </c>
      <c r="D114" s="185" t="s">
        <v>632</v>
      </c>
      <c r="E114" s="185" t="s">
        <v>104</v>
      </c>
      <c r="F114" s="187">
        <v>300</v>
      </c>
      <c r="G114" s="187">
        <v>675</v>
      </c>
      <c r="H114" s="187">
        <v>0</v>
      </c>
      <c r="I114" s="187">
        <v>975</v>
      </c>
      <c r="J114" s="188" t="s">
        <v>50</v>
      </c>
      <c r="L114" s="188" t="s">
        <v>50</v>
      </c>
      <c r="M114" s="188" t="s">
        <v>54</v>
      </c>
      <c r="N114" s="188" t="s">
        <v>588</v>
      </c>
      <c r="O114" s="188" t="s">
        <v>633</v>
      </c>
      <c r="P114" s="189" t="s">
        <v>634</v>
      </c>
      <c r="Q114" s="190">
        <v>2019</v>
      </c>
      <c r="R114" s="190" t="s">
        <v>111</v>
      </c>
      <c r="S114" s="190" t="s">
        <v>106</v>
      </c>
      <c r="T114" s="191">
        <v>41891.980000000003</v>
      </c>
      <c r="V114" s="192" t="s">
        <v>50</v>
      </c>
      <c r="W114" s="192" t="s">
        <v>635</v>
      </c>
      <c r="X114" s="192" t="s">
        <v>104</v>
      </c>
      <c r="Y114" s="192" t="s">
        <v>636</v>
      </c>
    </row>
    <row r="115" spans="2:25" x14ac:dyDescent="0.3">
      <c r="B115" s="185" t="s">
        <v>637</v>
      </c>
      <c r="C115" s="186">
        <v>20989</v>
      </c>
      <c r="D115" s="185" t="s">
        <v>638</v>
      </c>
      <c r="E115" s="185" t="s">
        <v>104</v>
      </c>
      <c r="F115" s="187">
        <v>300</v>
      </c>
      <c r="G115" s="187">
        <v>675</v>
      </c>
      <c r="H115" s="187">
        <v>0</v>
      </c>
      <c r="I115" s="187">
        <v>975</v>
      </c>
      <c r="J115" s="188" t="s">
        <v>50</v>
      </c>
      <c r="L115" s="188" t="s">
        <v>50</v>
      </c>
      <c r="M115" s="188" t="s">
        <v>54</v>
      </c>
      <c r="N115" s="188" t="s">
        <v>632</v>
      </c>
      <c r="O115" s="188" t="s">
        <v>639</v>
      </c>
      <c r="P115" s="189" t="s">
        <v>640</v>
      </c>
      <c r="Q115" s="190">
        <v>2019</v>
      </c>
      <c r="R115" s="190" t="s">
        <v>111</v>
      </c>
      <c r="S115" s="190" t="s">
        <v>106</v>
      </c>
      <c r="T115" s="191">
        <v>41891.980000000003</v>
      </c>
      <c r="V115" s="192" t="s">
        <v>50</v>
      </c>
      <c r="W115" s="192" t="s">
        <v>486</v>
      </c>
      <c r="X115" s="192" t="s">
        <v>104</v>
      </c>
      <c r="Y115" s="192" t="s">
        <v>598</v>
      </c>
    </row>
    <row r="116" spans="2:25" ht="12.75" x14ac:dyDescent="0.3">
      <c r="B116" s="185" t="s">
        <v>641</v>
      </c>
      <c r="C116" s="186">
        <v>20949</v>
      </c>
      <c r="D116" s="185" t="s">
        <v>642</v>
      </c>
      <c r="E116" s="185" t="s">
        <v>104</v>
      </c>
      <c r="F116" s="187">
        <v>300</v>
      </c>
      <c r="G116" s="187">
        <v>675</v>
      </c>
      <c r="H116" s="187">
        <v>0</v>
      </c>
      <c r="I116" s="187">
        <v>975</v>
      </c>
      <c r="J116" s="188" t="s">
        <v>50</v>
      </c>
      <c r="L116" s="188" t="s">
        <v>50</v>
      </c>
      <c r="M116" s="188" t="s">
        <v>54</v>
      </c>
      <c r="N116" s="188" t="s">
        <v>643</v>
      </c>
      <c r="O116" s="188" t="s">
        <v>644</v>
      </c>
      <c r="P116" s="189" t="s">
        <v>645</v>
      </c>
      <c r="Q116" s="190">
        <v>2019</v>
      </c>
      <c r="R116" s="190" t="s">
        <v>584</v>
      </c>
      <c r="S116" s="190" t="s">
        <v>112</v>
      </c>
      <c r="T116" s="191">
        <v>41891.980000000003</v>
      </c>
      <c r="V116" s="192" t="s">
        <v>50</v>
      </c>
      <c r="W116" s="192" t="s">
        <v>492</v>
      </c>
      <c r="X116" s="192" t="s">
        <v>107</v>
      </c>
      <c r="Y116" s="192" t="s">
        <v>646</v>
      </c>
    </row>
    <row r="117" spans="2:25" x14ac:dyDescent="0.3">
      <c r="B117" s="185" t="s">
        <v>647</v>
      </c>
      <c r="C117" s="186">
        <v>10091</v>
      </c>
      <c r="D117" s="185" t="s">
        <v>648</v>
      </c>
      <c r="E117" s="185" t="s">
        <v>107</v>
      </c>
      <c r="F117" s="187">
        <v>0</v>
      </c>
      <c r="G117" s="187">
        <v>585</v>
      </c>
      <c r="H117" s="187">
        <v>0</v>
      </c>
      <c r="I117" s="187">
        <v>585</v>
      </c>
      <c r="J117" s="188" t="s">
        <v>50</v>
      </c>
      <c r="L117" s="188" t="s">
        <v>50</v>
      </c>
      <c r="M117" s="188" t="s">
        <v>54</v>
      </c>
      <c r="N117" s="188" t="s">
        <v>642</v>
      </c>
      <c r="O117" s="188" t="s">
        <v>649</v>
      </c>
      <c r="P117" s="189" t="s">
        <v>650</v>
      </c>
      <c r="Q117" s="190">
        <v>2019</v>
      </c>
      <c r="R117" s="190" t="s">
        <v>651</v>
      </c>
      <c r="S117" s="190" t="s">
        <v>106</v>
      </c>
      <c r="T117" s="191">
        <v>41891.980000000003</v>
      </c>
      <c r="V117" s="192" t="s">
        <v>50</v>
      </c>
      <c r="W117" s="192" t="s">
        <v>602</v>
      </c>
      <c r="X117" s="192" t="s">
        <v>104</v>
      </c>
      <c r="Y117" s="192" t="s">
        <v>652</v>
      </c>
    </row>
    <row r="118" spans="2:25" ht="12.75" x14ac:dyDescent="0.3">
      <c r="B118" s="185" t="s">
        <v>653</v>
      </c>
      <c r="C118" s="186">
        <v>3081</v>
      </c>
      <c r="D118" s="185" t="s">
        <v>378</v>
      </c>
      <c r="E118" s="185" t="s">
        <v>104</v>
      </c>
      <c r="F118" s="187">
        <v>300</v>
      </c>
      <c r="G118" s="187">
        <v>675</v>
      </c>
      <c r="H118" s="187">
        <v>0</v>
      </c>
      <c r="I118" s="187">
        <v>975</v>
      </c>
      <c r="J118" s="188" t="s">
        <v>50</v>
      </c>
      <c r="L118" s="188" t="s">
        <v>50</v>
      </c>
      <c r="M118" s="188" t="s">
        <v>54</v>
      </c>
      <c r="N118" s="188" t="s">
        <v>654</v>
      </c>
      <c r="O118" s="188" t="s">
        <v>655</v>
      </c>
      <c r="P118" s="189" t="s">
        <v>656</v>
      </c>
      <c r="Q118" s="190">
        <v>2019</v>
      </c>
      <c r="R118" s="190" t="s">
        <v>111</v>
      </c>
      <c r="S118" s="190" t="s">
        <v>106</v>
      </c>
      <c r="T118" s="191">
        <v>41891.980000000003</v>
      </c>
      <c r="V118" s="192" t="s">
        <v>50</v>
      </c>
      <c r="W118" s="192" t="s">
        <v>657</v>
      </c>
      <c r="X118" s="192" t="s">
        <v>114</v>
      </c>
      <c r="Y118" s="192" t="s">
        <v>658</v>
      </c>
    </row>
    <row r="119" spans="2:25" ht="12.75" x14ac:dyDescent="0.3">
      <c r="B119" s="185" t="s">
        <v>659</v>
      </c>
      <c r="C119" s="186">
        <v>18938</v>
      </c>
      <c r="D119" s="185" t="s">
        <v>660</v>
      </c>
      <c r="E119" s="185" t="s">
        <v>104</v>
      </c>
      <c r="F119" s="187">
        <v>300</v>
      </c>
      <c r="G119" s="187">
        <v>675</v>
      </c>
      <c r="H119" s="187">
        <v>0</v>
      </c>
      <c r="I119" s="187">
        <v>975</v>
      </c>
      <c r="J119" s="188" t="s">
        <v>50</v>
      </c>
      <c r="L119" s="188" t="s">
        <v>50</v>
      </c>
      <c r="M119" s="188" t="s">
        <v>54</v>
      </c>
      <c r="N119" s="188" t="s">
        <v>661</v>
      </c>
      <c r="O119" s="188" t="s">
        <v>662</v>
      </c>
      <c r="P119" s="189" t="s">
        <v>663</v>
      </c>
      <c r="Q119" s="190">
        <v>2019</v>
      </c>
      <c r="R119" s="190" t="s">
        <v>111</v>
      </c>
      <c r="S119" s="190" t="s">
        <v>106</v>
      </c>
      <c r="T119" s="191">
        <v>41891.980000000003</v>
      </c>
      <c r="V119" s="192" t="s">
        <v>50</v>
      </c>
      <c r="W119" s="192" t="s">
        <v>498</v>
      </c>
      <c r="X119" s="192" t="s">
        <v>107</v>
      </c>
      <c r="Y119" s="192" t="s">
        <v>664</v>
      </c>
    </row>
    <row r="120" spans="2:25" x14ac:dyDescent="0.3">
      <c r="B120" s="185" t="s">
        <v>665</v>
      </c>
      <c r="C120" s="186">
        <v>21994</v>
      </c>
      <c r="D120" s="185" t="s">
        <v>666</v>
      </c>
      <c r="E120" s="185" t="s">
        <v>104</v>
      </c>
      <c r="F120" s="187">
        <v>300</v>
      </c>
      <c r="G120" s="187">
        <v>675</v>
      </c>
      <c r="H120" s="187">
        <v>0</v>
      </c>
      <c r="I120" s="187">
        <v>975</v>
      </c>
      <c r="J120" s="188" t="s">
        <v>50</v>
      </c>
      <c r="L120" s="188" t="s">
        <v>50</v>
      </c>
      <c r="M120" s="188" t="s">
        <v>54</v>
      </c>
      <c r="N120" s="188" t="s">
        <v>516</v>
      </c>
      <c r="O120" s="188" t="s">
        <v>517</v>
      </c>
      <c r="P120" s="189" t="s">
        <v>667</v>
      </c>
      <c r="Q120" s="190">
        <v>2020</v>
      </c>
      <c r="R120" s="190" t="s">
        <v>111</v>
      </c>
      <c r="S120" s="190" t="s">
        <v>112</v>
      </c>
      <c r="T120" s="191">
        <v>43799.28</v>
      </c>
      <c r="V120" s="192" t="s">
        <v>50</v>
      </c>
      <c r="W120" s="192" t="s">
        <v>505</v>
      </c>
      <c r="X120" s="192" t="s">
        <v>104</v>
      </c>
      <c r="Y120" s="192" t="s">
        <v>668</v>
      </c>
    </row>
    <row r="121" spans="2:25" x14ac:dyDescent="0.3">
      <c r="B121" s="185" t="s">
        <v>669</v>
      </c>
      <c r="C121" s="186">
        <v>21990</v>
      </c>
      <c r="D121" s="185" t="s">
        <v>670</v>
      </c>
      <c r="E121" s="185" t="s">
        <v>104</v>
      </c>
      <c r="F121" s="187">
        <v>300</v>
      </c>
      <c r="G121" s="187">
        <v>675</v>
      </c>
      <c r="H121" s="187">
        <v>0</v>
      </c>
      <c r="I121" s="187">
        <v>975</v>
      </c>
      <c r="J121" s="188" t="s">
        <v>50</v>
      </c>
      <c r="L121" s="188" t="s">
        <v>50</v>
      </c>
      <c r="M121" s="188" t="s">
        <v>54</v>
      </c>
      <c r="N121" s="188" t="s">
        <v>410</v>
      </c>
      <c r="O121" s="188" t="s">
        <v>521</v>
      </c>
      <c r="P121" s="189" t="s">
        <v>671</v>
      </c>
      <c r="Q121" s="190">
        <v>2020</v>
      </c>
      <c r="R121" s="190" t="s">
        <v>111</v>
      </c>
      <c r="S121" s="190" t="s">
        <v>106</v>
      </c>
      <c r="T121" s="191">
        <v>43799.28</v>
      </c>
      <c r="V121" s="192" t="s">
        <v>50</v>
      </c>
      <c r="W121" s="192" t="s">
        <v>512</v>
      </c>
      <c r="X121" s="192" t="s">
        <v>104</v>
      </c>
      <c r="Y121" s="192" t="s">
        <v>672</v>
      </c>
    </row>
    <row r="122" spans="2:25" x14ac:dyDescent="0.3">
      <c r="B122" s="185" t="s">
        <v>673</v>
      </c>
      <c r="C122" s="186">
        <v>21606</v>
      </c>
      <c r="D122" s="185" t="s">
        <v>674</v>
      </c>
      <c r="E122" s="185" t="s">
        <v>104</v>
      </c>
      <c r="F122" s="187">
        <v>300</v>
      </c>
      <c r="G122" s="187">
        <v>675</v>
      </c>
      <c r="H122" s="187">
        <v>0</v>
      </c>
      <c r="I122" s="187">
        <v>975</v>
      </c>
      <c r="J122" s="188" t="s">
        <v>50</v>
      </c>
      <c r="L122" s="188" t="s">
        <v>50</v>
      </c>
      <c r="M122" s="188" t="s">
        <v>54</v>
      </c>
      <c r="N122" s="188" t="s">
        <v>417</v>
      </c>
      <c r="O122" s="188" t="s">
        <v>527</v>
      </c>
      <c r="P122" s="189" t="s">
        <v>675</v>
      </c>
      <c r="Q122" s="190">
        <v>2020</v>
      </c>
      <c r="R122" s="190" t="s">
        <v>111</v>
      </c>
      <c r="S122" s="190" t="s">
        <v>106</v>
      </c>
      <c r="T122" s="191">
        <v>43799.28</v>
      </c>
      <c r="V122" s="192" t="s">
        <v>50</v>
      </c>
      <c r="W122" s="192" t="s">
        <v>676</v>
      </c>
      <c r="X122" s="192" t="s">
        <v>104</v>
      </c>
      <c r="Y122" s="192" t="s">
        <v>677</v>
      </c>
    </row>
    <row r="123" spans="2:25" x14ac:dyDescent="0.3">
      <c r="B123" s="185" t="s">
        <v>678</v>
      </c>
      <c r="C123" s="186">
        <v>21528</v>
      </c>
      <c r="D123" s="185" t="s">
        <v>679</v>
      </c>
      <c r="E123" s="185" t="s">
        <v>104</v>
      </c>
      <c r="F123" s="187">
        <v>300</v>
      </c>
      <c r="G123" s="187">
        <v>675</v>
      </c>
      <c r="H123" s="187">
        <v>0</v>
      </c>
      <c r="I123" s="187">
        <v>975</v>
      </c>
      <c r="J123" s="188" t="s">
        <v>50</v>
      </c>
      <c r="L123" s="188" t="s">
        <v>50</v>
      </c>
      <c r="M123" s="188" t="s">
        <v>54</v>
      </c>
      <c r="N123" s="188" t="s">
        <v>422</v>
      </c>
      <c r="O123" s="188" t="s">
        <v>536</v>
      </c>
      <c r="P123" s="189" t="s">
        <v>680</v>
      </c>
      <c r="Q123" s="190">
        <v>2020</v>
      </c>
      <c r="R123" s="190" t="s">
        <v>117</v>
      </c>
      <c r="S123" s="190" t="s">
        <v>106</v>
      </c>
      <c r="T123" s="191">
        <v>43799.28</v>
      </c>
      <c r="V123" s="192" t="s">
        <v>50</v>
      </c>
      <c r="W123" s="192" t="s">
        <v>681</v>
      </c>
      <c r="X123" s="192" t="s">
        <v>104</v>
      </c>
      <c r="Y123" s="192" t="s">
        <v>682</v>
      </c>
    </row>
    <row r="124" spans="2:25" ht="12.75" x14ac:dyDescent="0.3">
      <c r="B124" s="185" t="s">
        <v>683</v>
      </c>
      <c r="C124" s="186">
        <v>19713</v>
      </c>
      <c r="D124" s="185" t="s">
        <v>684</v>
      </c>
      <c r="E124" s="185" t="s">
        <v>104</v>
      </c>
      <c r="F124" s="187">
        <v>300</v>
      </c>
      <c r="G124" s="187">
        <v>875</v>
      </c>
      <c r="H124" s="187">
        <v>0</v>
      </c>
      <c r="I124" s="187">
        <v>1175</v>
      </c>
      <c r="J124" s="188" t="s">
        <v>50</v>
      </c>
      <c r="L124" s="188" t="s">
        <v>50</v>
      </c>
      <c r="M124" s="188" t="s">
        <v>54</v>
      </c>
      <c r="N124" s="188" t="s">
        <v>579</v>
      </c>
      <c r="O124" s="188" t="s">
        <v>685</v>
      </c>
      <c r="P124" s="189" t="s">
        <v>686</v>
      </c>
      <c r="Q124" s="190">
        <v>2020</v>
      </c>
      <c r="R124" s="190" t="s">
        <v>111</v>
      </c>
      <c r="S124" s="190" t="s">
        <v>106</v>
      </c>
      <c r="T124" s="191">
        <v>43799.28</v>
      </c>
      <c r="V124" s="192" t="s">
        <v>50</v>
      </c>
      <c r="W124" s="192" t="s">
        <v>687</v>
      </c>
      <c r="X124" s="192" t="s">
        <v>114</v>
      </c>
      <c r="Y124" s="192" t="s">
        <v>688</v>
      </c>
    </row>
    <row r="125" spans="2:25" x14ac:dyDescent="0.3">
      <c r="B125" s="185" t="s">
        <v>689</v>
      </c>
      <c r="C125" s="186">
        <v>21208</v>
      </c>
      <c r="D125" s="185" t="s">
        <v>690</v>
      </c>
      <c r="E125" s="185" t="s">
        <v>104</v>
      </c>
      <c r="F125" s="187">
        <v>300</v>
      </c>
      <c r="G125" s="187">
        <v>875</v>
      </c>
      <c r="H125" s="187">
        <v>0</v>
      </c>
      <c r="I125" s="187">
        <v>1175</v>
      </c>
      <c r="J125" s="188" t="s">
        <v>50</v>
      </c>
      <c r="L125" s="188" t="s">
        <v>50</v>
      </c>
      <c r="M125" s="188" t="s">
        <v>54</v>
      </c>
      <c r="N125" s="188" t="s">
        <v>621</v>
      </c>
      <c r="O125" s="188" t="s">
        <v>691</v>
      </c>
      <c r="P125" s="189" t="s">
        <v>692</v>
      </c>
      <c r="Q125" s="190">
        <v>2020</v>
      </c>
      <c r="R125" s="190" t="s">
        <v>111</v>
      </c>
      <c r="S125" s="190" t="s">
        <v>112</v>
      </c>
      <c r="T125" s="191">
        <v>43799.28</v>
      </c>
      <c r="V125" s="192" t="s">
        <v>50</v>
      </c>
      <c r="W125" s="192" t="s">
        <v>357</v>
      </c>
      <c r="X125" s="192" t="s">
        <v>104</v>
      </c>
      <c r="Y125" s="192" t="s">
        <v>358</v>
      </c>
    </row>
    <row r="126" spans="2:25" x14ac:dyDescent="0.3">
      <c r="B126" s="185" t="s">
        <v>693</v>
      </c>
      <c r="C126" s="186">
        <v>21036</v>
      </c>
      <c r="D126" s="185" t="s">
        <v>694</v>
      </c>
      <c r="E126" s="185" t="s">
        <v>104</v>
      </c>
      <c r="F126" s="187">
        <v>300</v>
      </c>
      <c r="G126" s="187">
        <v>875</v>
      </c>
      <c r="H126" s="187">
        <v>0</v>
      </c>
      <c r="I126" s="187">
        <v>1175</v>
      </c>
      <c r="J126" s="188" t="s">
        <v>50</v>
      </c>
      <c r="L126" s="188" t="s">
        <v>50</v>
      </c>
      <c r="M126" s="188" t="s">
        <v>54</v>
      </c>
      <c r="N126" s="188" t="s">
        <v>695</v>
      </c>
      <c r="O126" s="188" t="s">
        <v>696</v>
      </c>
      <c r="P126" s="189" t="s">
        <v>697</v>
      </c>
      <c r="Q126" s="190">
        <v>2020</v>
      </c>
      <c r="R126" s="190" t="s">
        <v>698</v>
      </c>
      <c r="S126" s="190" t="s">
        <v>112</v>
      </c>
      <c r="T126" s="191">
        <v>49306.29</v>
      </c>
      <c r="V126" s="192" t="s">
        <v>50</v>
      </c>
      <c r="W126" s="192" t="s">
        <v>699</v>
      </c>
      <c r="X126" s="192" t="s">
        <v>104</v>
      </c>
      <c r="Y126" s="192" t="s">
        <v>700</v>
      </c>
    </row>
    <row r="127" spans="2:25" ht="12.75" x14ac:dyDescent="0.3">
      <c r="B127" s="185" t="s">
        <v>701</v>
      </c>
      <c r="C127" s="186">
        <v>21651</v>
      </c>
      <c r="D127" s="185" t="s">
        <v>702</v>
      </c>
      <c r="E127" s="185" t="s">
        <v>104</v>
      </c>
      <c r="F127" s="187">
        <v>300</v>
      </c>
      <c r="G127" s="187">
        <v>675</v>
      </c>
      <c r="H127" s="187">
        <v>0</v>
      </c>
      <c r="I127" s="187">
        <v>975</v>
      </c>
      <c r="J127" s="188" t="s">
        <v>50</v>
      </c>
      <c r="L127" s="188" t="s">
        <v>50</v>
      </c>
      <c r="M127" s="188" t="s">
        <v>54</v>
      </c>
      <c r="N127" s="188" t="s">
        <v>703</v>
      </c>
      <c r="O127" s="188" t="s">
        <v>704</v>
      </c>
      <c r="P127" s="189" t="s">
        <v>705</v>
      </c>
      <c r="Q127" s="190">
        <v>2020</v>
      </c>
      <c r="R127" s="190" t="s">
        <v>698</v>
      </c>
      <c r="S127" s="190" t="s">
        <v>112</v>
      </c>
      <c r="T127" s="191">
        <v>49306.29</v>
      </c>
      <c r="V127" s="192" t="s">
        <v>50</v>
      </c>
      <c r="W127" s="192" t="s">
        <v>411</v>
      </c>
      <c r="X127" s="192" t="s">
        <v>114</v>
      </c>
      <c r="Y127" s="192" t="s">
        <v>412</v>
      </c>
    </row>
    <row r="128" spans="2:25" x14ac:dyDescent="0.3">
      <c r="B128" s="185" t="s">
        <v>706</v>
      </c>
      <c r="C128" s="186">
        <v>20171</v>
      </c>
      <c r="D128" s="185" t="s">
        <v>707</v>
      </c>
      <c r="E128" s="185" t="s">
        <v>104</v>
      </c>
      <c r="F128" s="187">
        <v>300</v>
      </c>
      <c r="G128" s="187">
        <v>675</v>
      </c>
      <c r="H128" s="187">
        <v>0</v>
      </c>
      <c r="I128" s="187">
        <v>975</v>
      </c>
      <c r="J128" s="188" t="s">
        <v>50</v>
      </c>
      <c r="L128" s="188" t="s">
        <v>50</v>
      </c>
      <c r="M128" s="188" t="s">
        <v>54</v>
      </c>
      <c r="N128" s="188" t="s">
        <v>684</v>
      </c>
      <c r="O128" s="188" t="s">
        <v>708</v>
      </c>
      <c r="P128" s="189" t="s">
        <v>709</v>
      </c>
      <c r="Q128" s="190">
        <v>2020</v>
      </c>
      <c r="R128" s="190" t="s">
        <v>710</v>
      </c>
      <c r="S128" s="190" t="s">
        <v>106</v>
      </c>
      <c r="T128" s="191">
        <v>49306.29</v>
      </c>
      <c r="V128" s="192" t="s">
        <v>50</v>
      </c>
      <c r="W128" s="192" t="s">
        <v>523</v>
      </c>
      <c r="X128" s="192" t="s">
        <v>104</v>
      </c>
      <c r="Y128" s="192" t="s">
        <v>711</v>
      </c>
    </row>
    <row r="129" spans="2:25" x14ac:dyDescent="0.3">
      <c r="B129" s="185" t="s">
        <v>712</v>
      </c>
      <c r="C129" s="186">
        <v>21168</v>
      </c>
      <c r="D129" s="185" t="s">
        <v>713</v>
      </c>
      <c r="E129" s="185" t="s">
        <v>104</v>
      </c>
      <c r="F129" s="187">
        <v>300</v>
      </c>
      <c r="G129" s="187">
        <v>675</v>
      </c>
      <c r="H129" s="187">
        <v>0</v>
      </c>
      <c r="I129" s="187">
        <v>975</v>
      </c>
      <c r="J129" s="188" t="s">
        <v>50</v>
      </c>
      <c r="L129" s="188" t="s">
        <v>50</v>
      </c>
      <c r="M129" s="188" t="s">
        <v>54</v>
      </c>
      <c r="N129" s="188" t="s">
        <v>714</v>
      </c>
      <c r="O129" s="188" t="s">
        <v>715</v>
      </c>
      <c r="P129" s="189" t="s">
        <v>716</v>
      </c>
      <c r="Q129" s="190">
        <v>2020</v>
      </c>
      <c r="R129" s="190" t="s">
        <v>710</v>
      </c>
      <c r="S129" s="190" t="s">
        <v>112</v>
      </c>
      <c r="T129" s="191">
        <v>49306.29</v>
      </c>
      <c r="V129" s="192" t="s">
        <v>50</v>
      </c>
      <c r="W129" s="192" t="s">
        <v>440</v>
      </c>
      <c r="X129" s="192" t="s">
        <v>104</v>
      </c>
      <c r="Y129" s="192" t="s">
        <v>441</v>
      </c>
    </row>
    <row r="130" spans="2:25" x14ac:dyDescent="0.3">
      <c r="B130" s="185" t="s">
        <v>717</v>
      </c>
      <c r="C130" s="186">
        <v>21151</v>
      </c>
      <c r="D130" s="185" t="s">
        <v>718</v>
      </c>
      <c r="E130" s="185" t="s">
        <v>104</v>
      </c>
      <c r="F130" s="187">
        <v>300</v>
      </c>
      <c r="G130" s="187">
        <v>875</v>
      </c>
      <c r="H130" s="187">
        <v>0</v>
      </c>
      <c r="I130" s="187">
        <v>1175</v>
      </c>
      <c r="J130" s="188" t="s">
        <v>50</v>
      </c>
      <c r="L130" s="188" t="s">
        <v>50</v>
      </c>
      <c r="M130" s="188" t="s">
        <v>54</v>
      </c>
      <c r="N130" s="188" t="s">
        <v>690</v>
      </c>
      <c r="O130" s="188" t="s">
        <v>719</v>
      </c>
      <c r="P130" s="189" t="s">
        <v>720</v>
      </c>
      <c r="Q130" s="190">
        <v>2020</v>
      </c>
      <c r="R130" s="190" t="s">
        <v>698</v>
      </c>
      <c r="S130" s="190" t="s">
        <v>106</v>
      </c>
      <c r="T130" s="191">
        <v>49306.29</v>
      </c>
      <c r="V130" s="192" t="s">
        <v>50</v>
      </c>
      <c r="W130" s="192" t="s">
        <v>446</v>
      </c>
      <c r="X130" s="192" t="s">
        <v>104</v>
      </c>
      <c r="Y130" s="192" t="s">
        <v>447</v>
      </c>
    </row>
    <row r="131" spans="2:25" ht="12.75" x14ac:dyDescent="0.3">
      <c r="B131" s="185" t="s">
        <v>721</v>
      </c>
      <c r="C131" s="186">
        <v>19824</v>
      </c>
      <c r="D131" s="185" t="s">
        <v>722</v>
      </c>
      <c r="E131" s="185" t="s">
        <v>104</v>
      </c>
      <c r="F131" s="187">
        <v>300</v>
      </c>
      <c r="G131" s="187">
        <v>875</v>
      </c>
      <c r="H131" s="187">
        <v>0</v>
      </c>
      <c r="I131" s="187">
        <v>1175</v>
      </c>
      <c r="J131" s="188" t="s">
        <v>50</v>
      </c>
      <c r="L131" s="188" t="s">
        <v>50</v>
      </c>
      <c r="M131" s="188" t="s">
        <v>54</v>
      </c>
      <c r="N131" s="188" t="s">
        <v>702</v>
      </c>
      <c r="O131" s="188" t="s">
        <v>723</v>
      </c>
      <c r="P131" s="189" t="s">
        <v>724</v>
      </c>
      <c r="Q131" s="190">
        <v>2020</v>
      </c>
      <c r="R131" s="190" t="s">
        <v>111</v>
      </c>
      <c r="S131" s="190" t="s">
        <v>112</v>
      </c>
      <c r="T131" s="191">
        <v>43799.28</v>
      </c>
      <c r="V131" s="192" t="s">
        <v>50</v>
      </c>
      <c r="W131" s="192" t="s">
        <v>529</v>
      </c>
      <c r="X131" s="192" t="s">
        <v>107</v>
      </c>
      <c r="Y131" s="192" t="s">
        <v>725</v>
      </c>
    </row>
    <row r="132" spans="2:25" ht="12.75" x14ac:dyDescent="0.3">
      <c r="B132" s="185" t="s">
        <v>726</v>
      </c>
      <c r="C132" s="186"/>
      <c r="D132" s="185" t="s">
        <v>524</v>
      </c>
      <c r="E132" s="185" t="s">
        <v>104</v>
      </c>
      <c r="F132" s="187">
        <v>300</v>
      </c>
      <c r="G132" s="187">
        <v>875</v>
      </c>
      <c r="H132" s="187">
        <v>0</v>
      </c>
      <c r="I132" s="187">
        <v>1175</v>
      </c>
      <c r="J132" s="188" t="s">
        <v>50</v>
      </c>
      <c r="L132" s="188" t="s">
        <v>50</v>
      </c>
      <c r="M132" s="188" t="s">
        <v>54</v>
      </c>
      <c r="N132" s="188" t="s">
        <v>707</v>
      </c>
      <c r="O132" s="188" t="s">
        <v>727</v>
      </c>
      <c r="P132" s="189" t="s">
        <v>728</v>
      </c>
      <c r="Q132" s="190">
        <v>2020</v>
      </c>
      <c r="R132" s="190" t="s">
        <v>117</v>
      </c>
      <c r="S132" s="190" t="s">
        <v>106</v>
      </c>
      <c r="T132" s="191">
        <v>43799.28</v>
      </c>
      <c r="V132" s="192" t="s">
        <v>50</v>
      </c>
      <c r="W132" s="192" t="s">
        <v>534</v>
      </c>
      <c r="X132" s="192" t="s">
        <v>107</v>
      </c>
      <c r="Y132" s="192" t="s">
        <v>729</v>
      </c>
    </row>
    <row r="133" spans="2:25" x14ac:dyDescent="0.3">
      <c r="B133" s="185"/>
      <c r="C133" s="186"/>
      <c r="D133" s="185"/>
      <c r="E133" s="185"/>
      <c r="F133" s="187"/>
      <c r="G133" s="187"/>
      <c r="H133" s="187"/>
      <c r="I133" s="187"/>
      <c r="L133" s="188" t="s">
        <v>50</v>
      </c>
      <c r="M133" s="188" t="s">
        <v>54</v>
      </c>
      <c r="N133" s="188" t="s">
        <v>713</v>
      </c>
      <c r="O133" s="188" t="s">
        <v>730</v>
      </c>
      <c r="P133" s="189" t="s">
        <v>731</v>
      </c>
      <c r="Q133" s="190">
        <v>2020</v>
      </c>
      <c r="R133" s="190" t="s">
        <v>698</v>
      </c>
      <c r="S133" s="190" t="s">
        <v>106</v>
      </c>
      <c r="T133" s="191">
        <v>49306.29</v>
      </c>
      <c r="V133" s="192" t="s">
        <v>50</v>
      </c>
      <c r="W133" s="192" t="s">
        <v>362</v>
      </c>
      <c r="X133" s="192" t="s">
        <v>104</v>
      </c>
      <c r="Y133" s="192" t="s">
        <v>363</v>
      </c>
    </row>
    <row r="134" spans="2:25" x14ac:dyDescent="0.3">
      <c r="B134" s="185"/>
      <c r="C134" s="186"/>
      <c r="D134" s="185"/>
      <c r="E134" s="185"/>
      <c r="F134" s="187"/>
      <c r="G134" s="187"/>
      <c r="H134" s="187"/>
      <c r="I134" s="187"/>
      <c r="L134" s="188" t="s">
        <v>50</v>
      </c>
      <c r="M134" s="188" t="s">
        <v>54</v>
      </c>
      <c r="N134" s="188" t="s">
        <v>718</v>
      </c>
      <c r="O134" s="188" t="s">
        <v>732</v>
      </c>
      <c r="P134" s="189" t="s">
        <v>733</v>
      </c>
      <c r="Q134" s="190">
        <v>2020</v>
      </c>
      <c r="R134" s="190" t="s">
        <v>698</v>
      </c>
      <c r="S134" s="190" t="s">
        <v>106</v>
      </c>
      <c r="T134" s="191">
        <v>49306.29</v>
      </c>
      <c r="V134" s="192" t="s">
        <v>50</v>
      </c>
      <c r="W134" s="192" t="s">
        <v>734</v>
      </c>
      <c r="X134" s="192" t="s">
        <v>104</v>
      </c>
      <c r="Y134" s="192" t="s">
        <v>735</v>
      </c>
    </row>
    <row r="135" spans="2:25" x14ac:dyDescent="0.3">
      <c r="B135" s="185"/>
      <c r="C135" s="186"/>
      <c r="D135" s="185"/>
      <c r="E135" s="185"/>
      <c r="F135" s="187"/>
      <c r="G135" s="187"/>
      <c r="H135" s="187"/>
      <c r="I135" s="187"/>
      <c r="L135" s="188" t="s">
        <v>50</v>
      </c>
      <c r="M135" s="188" t="s">
        <v>54</v>
      </c>
      <c r="N135" s="188" t="s">
        <v>722</v>
      </c>
      <c r="O135" s="188" t="s">
        <v>736</v>
      </c>
      <c r="P135" s="189" t="s">
        <v>737</v>
      </c>
      <c r="Q135" s="190">
        <v>2020</v>
      </c>
      <c r="R135" s="190" t="s">
        <v>698</v>
      </c>
      <c r="S135" s="190" t="s">
        <v>106</v>
      </c>
      <c r="T135" s="191">
        <v>49306.29</v>
      </c>
      <c r="V135" s="192" t="s">
        <v>50</v>
      </c>
      <c r="W135" s="192" t="s">
        <v>538</v>
      </c>
      <c r="X135" s="192" t="s">
        <v>104</v>
      </c>
      <c r="Y135" s="192" t="s">
        <v>607</v>
      </c>
    </row>
    <row r="136" spans="2:25" x14ac:dyDescent="0.3">
      <c r="B136" s="185"/>
      <c r="C136" s="186"/>
      <c r="D136" s="185"/>
      <c r="E136" s="185"/>
      <c r="F136" s="187"/>
      <c r="G136" s="187"/>
      <c r="H136" s="187"/>
      <c r="I136" s="187"/>
      <c r="L136" s="188" t="s">
        <v>50</v>
      </c>
      <c r="M136" s="188" t="s">
        <v>54</v>
      </c>
      <c r="N136" s="188" t="s">
        <v>738</v>
      </c>
      <c r="O136" s="188" t="s">
        <v>739</v>
      </c>
      <c r="P136" s="189" t="s">
        <v>740</v>
      </c>
      <c r="Q136" s="190">
        <v>2020</v>
      </c>
      <c r="R136" s="190" t="s">
        <v>698</v>
      </c>
      <c r="S136" s="190" t="s">
        <v>106</v>
      </c>
      <c r="T136" s="191">
        <v>49306.29</v>
      </c>
      <c r="V136" s="192" t="s">
        <v>50</v>
      </c>
      <c r="W136" s="192" t="s">
        <v>493</v>
      </c>
      <c r="X136" s="192" t="s">
        <v>104</v>
      </c>
      <c r="Y136" s="192" t="s">
        <v>494</v>
      </c>
    </row>
    <row r="137" spans="2:25" x14ac:dyDescent="0.3">
      <c r="B137" s="185"/>
      <c r="C137" s="186"/>
      <c r="D137" s="185"/>
      <c r="E137" s="185"/>
      <c r="F137" s="187"/>
      <c r="G137" s="187"/>
      <c r="H137" s="187"/>
      <c r="I137" s="187"/>
      <c r="L137" s="188" t="s">
        <v>50</v>
      </c>
      <c r="M137" s="188" t="s">
        <v>54</v>
      </c>
      <c r="N137" s="188" t="s">
        <v>741</v>
      </c>
      <c r="O137" s="188" t="s">
        <v>742</v>
      </c>
      <c r="P137" s="189" t="s">
        <v>743</v>
      </c>
      <c r="Q137" s="190">
        <v>2020</v>
      </c>
      <c r="R137" s="190" t="s">
        <v>259</v>
      </c>
      <c r="S137" s="190" t="s">
        <v>112</v>
      </c>
      <c r="T137" s="191">
        <v>43799.28</v>
      </c>
      <c r="V137" s="192" t="s">
        <v>50</v>
      </c>
      <c r="W137" s="192" t="s">
        <v>418</v>
      </c>
      <c r="X137" s="192" t="s">
        <v>104</v>
      </c>
      <c r="Y137" s="192" t="s">
        <v>419</v>
      </c>
    </row>
    <row r="138" spans="2:25" x14ac:dyDescent="0.3">
      <c r="B138" s="185"/>
      <c r="C138" s="186"/>
      <c r="D138" s="185"/>
      <c r="E138" s="185"/>
      <c r="F138" s="187"/>
      <c r="G138" s="187"/>
      <c r="H138" s="187"/>
      <c r="I138" s="187"/>
      <c r="L138" s="188" t="s">
        <v>50</v>
      </c>
      <c r="M138" s="188" t="s">
        <v>54</v>
      </c>
      <c r="N138" s="188" t="s">
        <v>261</v>
      </c>
      <c r="O138" s="188" t="s">
        <v>266</v>
      </c>
      <c r="P138" s="189" t="s">
        <v>744</v>
      </c>
      <c r="Q138" s="190">
        <v>2021</v>
      </c>
      <c r="R138" s="190" t="s">
        <v>105</v>
      </c>
      <c r="S138" s="190" t="s">
        <v>106</v>
      </c>
      <c r="T138" s="191">
        <v>45938.45</v>
      </c>
      <c r="V138" s="192" t="s">
        <v>50</v>
      </c>
      <c r="W138" s="192" t="s">
        <v>543</v>
      </c>
      <c r="X138" s="192" t="s">
        <v>104</v>
      </c>
      <c r="Y138" s="192" t="s">
        <v>745</v>
      </c>
    </row>
    <row r="139" spans="2:25" ht="12.75" x14ac:dyDescent="0.3">
      <c r="B139" s="185"/>
      <c r="C139" s="186"/>
      <c r="D139" s="185"/>
      <c r="E139" s="185"/>
      <c r="F139" s="187"/>
      <c r="G139" s="187"/>
      <c r="H139" s="187"/>
      <c r="I139" s="187"/>
      <c r="L139" s="188" t="s">
        <v>50</v>
      </c>
      <c r="M139" s="188" t="s">
        <v>54</v>
      </c>
      <c r="N139" s="188" t="s">
        <v>342</v>
      </c>
      <c r="O139" s="188" t="s">
        <v>432</v>
      </c>
      <c r="P139" s="189" t="s">
        <v>746</v>
      </c>
      <c r="Q139" s="190">
        <v>2021</v>
      </c>
      <c r="R139" s="190" t="s">
        <v>105</v>
      </c>
      <c r="S139" s="190" t="s">
        <v>106</v>
      </c>
      <c r="T139" s="191">
        <v>45938.45</v>
      </c>
      <c r="V139" s="192" t="s">
        <v>50</v>
      </c>
      <c r="W139" s="192" t="s">
        <v>550</v>
      </c>
      <c r="X139" s="192" t="s">
        <v>107</v>
      </c>
      <c r="Y139" s="192" t="s">
        <v>747</v>
      </c>
    </row>
    <row r="140" spans="2:25" ht="12.75" x14ac:dyDescent="0.3">
      <c r="B140" s="185"/>
      <c r="C140" s="186"/>
      <c r="D140" s="185"/>
      <c r="E140" s="185"/>
      <c r="F140" s="187"/>
      <c r="G140" s="187"/>
      <c r="H140" s="187"/>
      <c r="I140" s="187"/>
      <c r="L140" s="188" t="s">
        <v>50</v>
      </c>
      <c r="M140" s="188" t="s">
        <v>54</v>
      </c>
      <c r="N140" s="188" t="s">
        <v>509</v>
      </c>
      <c r="O140" s="188" t="s">
        <v>510</v>
      </c>
      <c r="P140" s="189" t="s">
        <v>748</v>
      </c>
      <c r="Q140" s="190">
        <v>2021</v>
      </c>
      <c r="R140" s="190" t="s">
        <v>105</v>
      </c>
      <c r="S140" s="190" t="s">
        <v>112</v>
      </c>
      <c r="T140" s="191">
        <v>45938.45</v>
      </c>
      <c r="V140" s="192" t="s">
        <v>50</v>
      </c>
      <c r="W140" s="192" t="s">
        <v>749</v>
      </c>
      <c r="X140" s="192" t="s">
        <v>108</v>
      </c>
      <c r="Y140" s="192" t="s">
        <v>750</v>
      </c>
    </row>
    <row r="141" spans="2:25" ht="12.75" x14ac:dyDescent="0.3">
      <c r="B141" s="185"/>
      <c r="C141" s="186"/>
      <c r="D141" s="185"/>
      <c r="E141" s="185"/>
      <c r="F141" s="187"/>
      <c r="G141" s="187"/>
      <c r="H141" s="187"/>
      <c r="I141" s="187"/>
      <c r="L141" s="188" t="s">
        <v>50</v>
      </c>
      <c r="M141" s="188" t="s">
        <v>54</v>
      </c>
      <c r="N141" s="188" t="s">
        <v>531</v>
      </c>
      <c r="O141" s="188" t="s">
        <v>532</v>
      </c>
      <c r="P141" s="189" t="s">
        <v>751</v>
      </c>
      <c r="Q141" s="190">
        <v>2021</v>
      </c>
      <c r="R141" s="190" t="s">
        <v>105</v>
      </c>
      <c r="S141" s="190" t="s">
        <v>112</v>
      </c>
      <c r="T141" s="191">
        <v>45938.45</v>
      </c>
      <c r="V141" s="192" t="s">
        <v>50</v>
      </c>
      <c r="W141" s="192" t="s">
        <v>275</v>
      </c>
      <c r="X141" s="192" t="s">
        <v>114</v>
      </c>
      <c r="Y141" s="192" t="s">
        <v>276</v>
      </c>
    </row>
    <row r="142" spans="2:25" x14ac:dyDescent="0.3">
      <c r="B142" s="185"/>
      <c r="C142" s="186"/>
      <c r="D142" s="185"/>
      <c r="E142" s="185"/>
      <c r="F142" s="187"/>
      <c r="G142" s="187"/>
      <c r="H142" s="187"/>
      <c r="I142" s="187"/>
      <c r="L142" s="188" t="s">
        <v>50</v>
      </c>
      <c r="M142" s="188" t="s">
        <v>54</v>
      </c>
      <c r="N142" s="188" t="s">
        <v>540</v>
      </c>
      <c r="O142" s="188" t="s">
        <v>541</v>
      </c>
      <c r="P142" s="189" t="s">
        <v>752</v>
      </c>
      <c r="Q142" s="190">
        <v>2021</v>
      </c>
      <c r="R142" s="190" t="s">
        <v>105</v>
      </c>
      <c r="S142" s="190" t="s">
        <v>112</v>
      </c>
      <c r="T142" s="191">
        <v>45938.45</v>
      </c>
      <c r="V142" s="192" t="s">
        <v>50</v>
      </c>
      <c r="W142" s="192" t="s">
        <v>499</v>
      </c>
      <c r="X142" s="192" t="s">
        <v>104</v>
      </c>
      <c r="Y142" s="192" t="s">
        <v>500</v>
      </c>
    </row>
    <row r="143" spans="2:25" x14ac:dyDescent="0.3">
      <c r="B143" s="185"/>
      <c r="C143" s="186"/>
      <c r="D143" s="185"/>
      <c r="E143" s="185"/>
      <c r="F143" s="187"/>
      <c r="G143" s="187"/>
      <c r="H143" s="187"/>
      <c r="I143" s="187"/>
      <c r="L143" s="188" t="s">
        <v>50</v>
      </c>
      <c r="M143" s="188" t="s">
        <v>54</v>
      </c>
      <c r="N143" s="188" t="s">
        <v>547</v>
      </c>
      <c r="O143" s="188" t="s">
        <v>548</v>
      </c>
      <c r="P143" s="189" t="s">
        <v>753</v>
      </c>
      <c r="Q143" s="190">
        <v>2021</v>
      </c>
      <c r="R143" s="190" t="s">
        <v>105</v>
      </c>
      <c r="S143" s="190" t="s">
        <v>112</v>
      </c>
      <c r="T143" s="191">
        <v>45938.45</v>
      </c>
      <c r="V143" s="192" t="s">
        <v>50</v>
      </c>
      <c r="W143" s="192" t="s">
        <v>558</v>
      </c>
      <c r="X143" s="192" t="s">
        <v>104</v>
      </c>
      <c r="Y143" s="192" t="s">
        <v>754</v>
      </c>
    </row>
    <row r="144" spans="2:25" x14ac:dyDescent="0.3">
      <c r="B144" s="185"/>
      <c r="C144" s="186"/>
      <c r="D144" s="185"/>
      <c r="E144" s="185"/>
      <c r="F144" s="187"/>
      <c r="G144" s="187"/>
      <c r="H144" s="187"/>
      <c r="I144" s="187"/>
      <c r="L144" s="188" t="s">
        <v>50</v>
      </c>
      <c r="M144" s="188" t="s">
        <v>54</v>
      </c>
      <c r="N144" s="188" t="s">
        <v>555</v>
      </c>
      <c r="O144" s="188" t="s">
        <v>556</v>
      </c>
      <c r="P144" s="189" t="s">
        <v>755</v>
      </c>
      <c r="Q144" s="190">
        <v>2021</v>
      </c>
      <c r="R144" s="190" t="s">
        <v>105</v>
      </c>
      <c r="S144" s="190" t="s">
        <v>112</v>
      </c>
      <c r="T144" s="191">
        <v>45938.45</v>
      </c>
      <c r="V144" s="192" t="s">
        <v>50</v>
      </c>
      <c r="W144" s="192" t="s">
        <v>452</v>
      </c>
      <c r="X144" s="192" t="s">
        <v>104</v>
      </c>
      <c r="Y144" s="192" t="s">
        <v>453</v>
      </c>
    </row>
    <row r="145" spans="2:25" ht="12.75" x14ac:dyDescent="0.3">
      <c r="B145" s="185"/>
      <c r="C145" s="186"/>
      <c r="D145" s="185"/>
      <c r="E145" s="185"/>
      <c r="F145" s="187"/>
      <c r="G145" s="187"/>
      <c r="H145" s="187"/>
      <c r="I145" s="187"/>
      <c r="L145" s="188" t="s">
        <v>50</v>
      </c>
      <c r="M145" s="188" t="s">
        <v>54</v>
      </c>
      <c r="N145" s="188" t="s">
        <v>462</v>
      </c>
      <c r="O145" s="188" t="s">
        <v>600</v>
      </c>
      <c r="P145" s="189" t="s">
        <v>756</v>
      </c>
      <c r="Q145" s="190">
        <v>2021</v>
      </c>
      <c r="R145" s="190" t="s">
        <v>105</v>
      </c>
      <c r="S145" s="190" t="s">
        <v>106</v>
      </c>
      <c r="T145" s="191">
        <v>45938.45</v>
      </c>
      <c r="V145" s="192" t="s">
        <v>50</v>
      </c>
      <c r="W145" s="192" t="s">
        <v>564</v>
      </c>
      <c r="X145" s="192" t="s">
        <v>107</v>
      </c>
      <c r="Y145" s="192" t="s">
        <v>757</v>
      </c>
    </row>
    <row r="146" spans="2:25" x14ac:dyDescent="0.3">
      <c r="B146" s="185"/>
      <c r="C146" s="186"/>
      <c r="D146" s="185"/>
      <c r="E146" s="185"/>
      <c r="F146" s="187"/>
      <c r="G146" s="187"/>
      <c r="H146" s="187"/>
      <c r="I146" s="187"/>
      <c r="L146" s="188" t="s">
        <v>50</v>
      </c>
      <c r="M146" s="188" t="s">
        <v>54</v>
      </c>
      <c r="N146" s="188" t="s">
        <v>481</v>
      </c>
      <c r="O146" s="188" t="s">
        <v>619</v>
      </c>
      <c r="P146" s="189" t="s">
        <v>758</v>
      </c>
      <c r="Q146" s="190">
        <v>2021</v>
      </c>
      <c r="R146" s="190" t="s">
        <v>710</v>
      </c>
      <c r="S146" s="190" t="s">
        <v>106</v>
      </c>
      <c r="T146" s="191">
        <v>51753.21</v>
      </c>
      <c r="V146" s="192" t="s">
        <v>50</v>
      </c>
      <c r="W146" s="192" t="s">
        <v>759</v>
      </c>
      <c r="X146" s="192" t="s">
        <v>104</v>
      </c>
      <c r="Y146" s="192" t="s">
        <v>760</v>
      </c>
    </row>
    <row r="147" spans="2:25" x14ac:dyDescent="0.3">
      <c r="B147" s="185"/>
      <c r="C147" s="186"/>
      <c r="D147" s="185"/>
      <c r="E147" s="185"/>
      <c r="F147" s="187"/>
      <c r="G147" s="187"/>
      <c r="H147" s="187"/>
      <c r="I147" s="187"/>
      <c r="L147" s="188" t="s">
        <v>50</v>
      </c>
      <c r="M147" s="188" t="s">
        <v>54</v>
      </c>
      <c r="N147" s="188" t="s">
        <v>635</v>
      </c>
      <c r="O147" s="188" t="s">
        <v>636</v>
      </c>
      <c r="P147" s="189" t="s">
        <v>761</v>
      </c>
      <c r="Q147" s="190">
        <v>2021</v>
      </c>
      <c r="R147" s="190" t="s">
        <v>105</v>
      </c>
      <c r="S147" s="190" t="s">
        <v>112</v>
      </c>
      <c r="T147" s="191">
        <v>45938.45</v>
      </c>
      <c r="V147" s="192" t="s">
        <v>50</v>
      </c>
      <c r="W147" s="192" t="s">
        <v>762</v>
      </c>
      <c r="X147" s="192" t="s">
        <v>104</v>
      </c>
      <c r="Y147" s="192" t="s">
        <v>763</v>
      </c>
    </row>
    <row r="148" spans="2:25" ht="12.75" x14ac:dyDescent="0.3">
      <c r="B148" s="185"/>
      <c r="C148" s="186"/>
      <c r="D148" s="185"/>
      <c r="E148" s="185"/>
      <c r="F148" s="187"/>
      <c r="G148" s="187"/>
      <c r="H148" s="187"/>
      <c r="I148" s="187"/>
      <c r="L148" s="188" t="s">
        <v>50</v>
      </c>
      <c r="M148" s="188" t="s">
        <v>54</v>
      </c>
      <c r="N148" s="188" t="s">
        <v>505</v>
      </c>
      <c r="O148" s="188" t="s">
        <v>668</v>
      </c>
      <c r="P148" s="189" t="s">
        <v>764</v>
      </c>
      <c r="Q148" s="190">
        <v>2021</v>
      </c>
      <c r="R148" s="190" t="s">
        <v>105</v>
      </c>
      <c r="S148" s="190" t="s">
        <v>106</v>
      </c>
      <c r="T148" s="191">
        <v>45938.45</v>
      </c>
      <c r="V148" s="192" t="s">
        <v>50</v>
      </c>
      <c r="W148" s="192" t="s">
        <v>568</v>
      </c>
      <c r="X148" s="192" t="s">
        <v>107</v>
      </c>
      <c r="Y148" s="192" t="s">
        <v>765</v>
      </c>
    </row>
    <row r="149" spans="2:25" x14ac:dyDescent="0.3">
      <c r="B149" s="185"/>
      <c r="C149" s="186"/>
      <c r="D149" s="185"/>
      <c r="E149" s="185"/>
      <c r="F149" s="187"/>
      <c r="G149" s="187"/>
      <c r="H149" s="187"/>
      <c r="I149" s="187"/>
      <c r="L149" s="188" t="s">
        <v>50</v>
      </c>
      <c r="M149" s="188" t="s">
        <v>54</v>
      </c>
      <c r="N149" s="188" t="s">
        <v>512</v>
      </c>
      <c r="O149" s="188" t="s">
        <v>672</v>
      </c>
      <c r="P149" s="189" t="s">
        <v>766</v>
      </c>
      <c r="Q149" s="190">
        <v>2021</v>
      </c>
      <c r="R149" s="190" t="s">
        <v>105</v>
      </c>
      <c r="S149" s="190" t="s">
        <v>106</v>
      </c>
      <c r="T149" s="191">
        <v>45938.45</v>
      </c>
      <c r="V149" s="192" t="s">
        <v>50</v>
      </c>
      <c r="W149" s="192" t="s">
        <v>573</v>
      </c>
      <c r="X149" s="192" t="s">
        <v>104</v>
      </c>
      <c r="Y149" s="192" t="s">
        <v>611</v>
      </c>
    </row>
    <row r="150" spans="2:25" x14ac:dyDescent="0.3">
      <c r="B150" s="185"/>
      <c r="C150" s="186"/>
      <c r="D150" s="185"/>
      <c r="E150" s="185"/>
      <c r="F150" s="187"/>
      <c r="G150" s="187"/>
      <c r="H150" s="187"/>
      <c r="I150" s="187"/>
      <c r="L150" s="188" t="s">
        <v>50</v>
      </c>
      <c r="M150" s="188" t="s">
        <v>54</v>
      </c>
      <c r="N150" s="188" t="s">
        <v>676</v>
      </c>
      <c r="O150" s="188" t="s">
        <v>677</v>
      </c>
      <c r="P150" s="189" t="s">
        <v>767</v>
      </c>
      <c r="Q150" s="190">
        <v>2021</v>
      </c>
      <c r="R150" s="190" t="s">
        <v>105</v>
      </c>
      <c r="S150" s="190" t="s">
        <v>112</v>
      </c>
      <c r="T150" s="191">
        <v>45938.45</v>
      </c>
      <c r="V150" s="192" t="s">
        <v>50</v>
      </c>
      <c r="W150" s="192" t="s">
        <v>544</v>
      </c>
      <c r="X150" s="192" t="s">
        <v>104</v>
      </c>
      <c r="Y150" s="192" t="s">
        <v>545</v>
      </c>
    </row>
    <row r="151" spans="2:25" x14ac:dyDescent="0.3">
      <c r="B151" s="185"/>
      <c r="C151" s="186"/>
      <c r="D151" s="185"/>
      <c r="E151" s="185"/>
      <c r="F151" s="187"/>
      <c r="G151" s="187"/>
      <c r="H151" s="187"/>
      <c r="I151" s="187"/>
      <c r="L151" s="188" t="s">
        <v>50</v>
      </c>
      <c r="M151" s="188" t="s">
        <v>54</v>
      </c>
      <c r="N151" s="188" t="s">
        <v>381</v>
      </c>
      <c r="O151" s="188" t="s">
        <v>382</v>
      </c>
      <c r="P151" s="189" t="s">
        <v>768</v>
      </c>
      <c r="Q151" s="190">
        <v>2021</v>
      </c>
      <c r="R151" s="190" t="s">
        <v>769</v>
      </c>
      <c r="S151" s="190" t="s">
        <v>112</v>
      </c>
      <c r="T151" s="191">
        <v>73009.59</v>
      </c>
      <c r="V151" s="192" t="s">
        <v>50</v>
      </c>
      <c r="W151" s="192" t="s">
        <v>616</v>
      </c>
      <c r="X151" s="192" t="s">
        <v>104</v>
      </c>
      <c r="Y151" s="192" t="s">
        <v>617</v>
      </c>
    </row>
    <row r="152" spans="2:25" x14ac:dyDescent="0.3">
      <c r="B152" s="185"/>
      <c r="C152" s="186"/>
      <c r="D152" s="185"/>
      <c r="E152" s="185"/>
      <c r="F152" s="187"/>
      <c r="G152" s="187"/>
      <c r="H152" s="187"/>
      <c r="I152" s="187"/>
      <c r="L152" s="188" t="s">
        <v>50</v>
      </c>
      <c r="M152" s="188" t="s">
        <v>54</v>
      </c>
      <c r="N152" s="188" t="s">
        <v>681</v>
      </c>
      <c r="O152" s="188" t="s">
        <v>682</v>
      </c>
      <c r="P152" s="189" t="s">
        <v>770</v>
      </c>
      <c r="Q152" s="190">
        <v>2021</v>
      </c>
      <c r="R152" s="190" t="s">
        <v>710</v>
      </c>
      <c r="S152" s="190" t="s">
        <v>112</v>
      </c>
      <c r="T152" s="191">
        <v>51753.21</v>
      </c>
      <c r="V152" s="192" t="s">
        <v>50</v>
      </c>
      <c r="W152" s="192" t="s">
        <v>622</v>
      </c>
      <c r="X152" s="192" t="s">
        <v>104</v>
      </c>
      <c r="Y152" s="192" t="s">
        <v>623</v>
      </c>
    </row>
    <row r="153" spans="2:25" x14ac:dyDescent="0.3">
      <c r="B153" s="185"/>
      <c r="C153" s="186"/>
      <c r="D153" s="185"/>
      <c r="E153" s="185"/>
      <c r="F153" s="187"/>
      <c r="G153" s="187"/>
      <c r="H153" s="187"/>
      <c r="I153" s="187"/>
      <c r="L153" s="188" t="s">
        <v>50</v>
      </c>
      <c r="M153" s="188" t="s">
        <v>54</v>
      </c>
      <c r="N153" s="188" t="s">
        <v>699</v>
      </c>
      <c r="O153" s="188" t="s">
        <v>700</v>
      </c>
      <c r="P153" s="189" t="s">
        <v>771</v>
      </c>
      <c r="Q153" s="190">
        <v>2021</v>
      </c>
      <c r="R153" s="190" t="s">
        <v>105</v>
      </c>
      <c r="S153" s="190" t="s">
        <v>112</v>
      </c>
      <c r="T153" s="191">
        <v>45938.45</v>
      </c>
      <c r="V153" s="192" t="s">
        <v>50</v>
      </c>
      <c r="W153" s="192" t="s">
        <v>370</v>
      </c>
      <c r="X153" s="192" t="s">
        <v>104</v>
      </c>
      <c r="Y153" s="192" t="s">
        <v>371</v>
      </c>
    </row>
    <row r="154" spans="2:25" x14ac:dyDescent="0.3">
      <c r="B154" s="185"/>
      <c r="C154" s="186"/>
      <c r="D154" s="185"/>
      <c r="E154" s="185"/>
      <c r="F154" s="187"/>
      <c r="G154" s="187"/>
      <c r="H154" s="187"/>
      <c r="I154" s="187"/>
      <c r="L154" s="188" t="s">
        <v>50</v>
      </c>
      <c r="M154" s="188" t="s">
        <v>54</v>
      </c>
      <c r="N154" s="188" t="s">
        <v>523</v>
      </c>
      <c r="O154" s="188" t="s">
        <v>711</v>
      </c>
      <c r="P154" s="189" t="s">
        <v>772</v>
      </c>
      <c r="Q154" s="190">
        <v>2021</v>
      </c>
      <c r="R154" s="190" t="s">
        <v>105</v>
      </c>
      <c r="S154" s="190" t="s">
        <v>106</v>
      </c>
      <c r="T154" s="191">
        <v>45938.45</v>
      </c>
      <c r="V154" s="192" t="s">
        <v>50</v>
      </c>
      <c r="W154" s="192" t="s">
        <v>773</v>
      </c>
      <c r="X154" s="192" t="s">
        <v>104</v>
      </c>
      <c r="Y154" s="192" t="s">
        <v>774</v>
      </c>
    </row>
    <row r="155" spans="2:25" x14ac:dyDescent="0.3">
      <c r="B155" s="185"/>
      <c r="C155" s="186"/>
      <c r="D155" s="185"/>
      <c r="E155" s="185"/>
      <c r="F155" s="187"/>
      <c r="G155" s="187"/>
      <c r="H155" s="187"/>
      <c r="I155" s="187"/>
      <c r="L155" s="188" t="s">
        <v>50</v>
      </c>
      <c r="M155" s="188" t="s">
        <v>54</v>
      </c>
      <c r="N155" s="188" t="s">
        <v>734</v>
      </c>
      <c r="O155" s="188" t="s">
        <v>735</v>
      </c>
      <c r="P155" s="189" t="s">
        <v>775</v>
      </c>
      <c r="Q155" s="190">
        <v>2021</v>
      </c>
      <c r="R155" s="190" t="s">
        <v>105</v>
      </c>
      <c r="S155" s="190" t="s">
        <v>106</v>
      </c>
      <c r="T155" s="191">
        <v>45938.45</v>
      </c>
      <c r="V155" s="192" t="s">
        <v>50</v>
      </c>
      <c r="W155" s="192" t="s">
        <v>576</v>
      </c>
      <c r="X155" s="192" t="s">
        <v>104</v>
      </c>
      <c r="Y155" s="192" t="s">
        <v>776</v>
      </c>
    </row>
    <row r="156" spans="2:25" ht="12.75" x14ac:dyDescent="0.3">
      <c r="B156" s="185"/>
      <c r="C156" s="186"/>
      <c r="D156" s="185"/>
      <c r="E156" s="185"/>
      <c r="F156" s="187"/>
      <c r="G156" s="187"/>
      <c r="H156" s="187"/>
      <c r="I156" s="187"/>
      <c r="L156" s="188" t="s">
        <v>50</v>
      </c>
      <c r="M156" s="188" t="s">
        <v>54</v>
      </c>
      <c r="N156" s="188" t="s">
        <v>543</v>
      </c>
      <c r="O156" s="188" t="s">
        <v>745</v>
      </c>
      <c r="P156" s="189" t="s">
        <v>777</v>
      </c>
      <c r="Q156" s="190">
        <v>2021</v>
      </c>
      <c r="R156" s="190" t="s">
        <v>105</v>
      </c>
      <c r="S156" s="190" t="s">
        <v>106</v>
      </c>
      <c r="T156" s="191">
        <v>45938.45</v>
      </c>
      <c r="V156" s="192" t="s">
        <v>50</v>
      </c>
      <c r="W156" s="192" t="s">
        <v>778</v>
      </c>
      <c r="X156" s="192" t="s">
        <v>114</v>
      </c>
      <c r="Y156" s="192" t="s">
        <v>779</v>
      </c>
    </row>
    <row r="157" spans="2:25" x14ac:dyDescent="0.3">
      <c r="B157" s="185"/>
      <c r="C157" s="186"/>
      <c r="D157" s="185"/>
      <c r="E157" s="185"/>
      <c r="F157" s="187"/>
      <c r="G157" s="187"/>
      <c r="H157" s="187"/>
      <c r="I157" s="187"/>
      <c r="L157" s="188" t="s">
        <v>50</v>
      </c>
      <c r="M157" s="188" t="s">
        <v>54</v>
      </c>
      <c r="N157" s="188" t="s">
        <v>558</v>
      </c>
      <c r="O157" s="188" t="s">
        <v>754</v>
      </c>
      <c r="P157" s="189" t="s">
        <v>780</v>
      </c>
      <c r="Q157" s="190">
        <v>2021</v>
      </c>
      <c r="R157" s="190" t="s">
        <v>105</v>
      </c>
      <c r="S157" s="190" t="s">
        <v>106</v>
      </c>
      <c r="T157" s="191">
        <v>45938.45</v>
      </c>
      <c r="V157" s="192" t="s">
        <v>50</v>
      </c>
      <c r="W157" s="192" t="s">
        <v>781</v>
      </c>
      <c r="X157" s="192" t="s">
        <v>104</v>
      </c>
      <c r="Y157" s="192" t="s">
        <v>782</v>
      </c>
    </row>
    <row r="158" spans="2:25" x14ac:dyDescent="0.3">
      <c r="B158" s="185"/>
      <c r="C158" s="186"/>
      <c r="D158" s="185"/>
      <c r="E158" s="185"/>
      <c r="F158" s="187"/>
      <c r="G158" s="187"/>
      <c r="H158" s="187"/>
      <c r="I158" s="187"/>
      <c r="L158" s="188" t="s">
        <v>50</v>
      </c>
      <c r="M158" s="188" t="s">
        <v>54</v>
      </c>
      <c r="N158" s="188" t="s">
        <v>759</v>
      </c>
      <c r="O158" s="188" t="s">
        <v>760</v>
      </c>
      <c r="P158" s="189" t="s">
        <v>783</v>
      </c>
      <c r="Q158" s="190">
        <v>2021</v>
      </c>
      <c r="R158" s="190" t="s">
        <v>105</v>
      </c>
      <c r="S158" s="190" t="s">
        <v>112</v>
      </c>
      <c r="T158" s="191">
        <v>45938.45</v>
      </c>
      <c r="V158" s="192" t="s">
        <v>50</v>
      </c>
      <c r="W158" s="192" t="s">
        <v>579</v>
      </c>
      <c r="X158" s="192" t="s">
        <v>104</v>
      </c>
      <c r="Y158" s="192" t="s">
        <v>685</v>
      </c>
    </row>
    <row r="159" spans="2:25" x14ac:dyDescent="0.3">
      <c r="B159" s="185"/>
      <c r="C159" s="186"/>
      <c r="D159" s="185"/>
      <c r="E159" s="185"/>
      <c r="F159" s="187"/>
      <c r="G159" s="187"/>
      <c r="H159" s="187"/>
      <c r="I159" s="187"/>
      <c r="L159" s="188" t="s">
        <v>50</v>
      </c>
      <c r="M159" s="188" t="s">
        <v>54</v>
      </c>
      <c r="N159" s="188" t="s">
        <v>576</v>
      </c>
      <c r="O159" s="188" t="s">
        <v>776</v>
      </c>
      <c r="P159" s="189" t="s">
        <v>784</v>
      </c>
      <c r="Q159" s="190">
        <v>2021</v>
      </c>
      <c r="R159" s="190" t="s">
        <v>105</v>
      </c>
      <c r="S159" s="190" t="s">
        <v>106</v>
      </c>
      <c r="T159" s="191">
        <v>45938.45</v>
      </c>
      <c r="V159" s="192" t="s">
        <v>50</v>
      </c>
      <c r="W159" s="192" t="s">
        <v>582</v>
      </c>
      <c r="X159" s="192" t="s">
        <v>104</v>
      </c>
      <c r="Y159" s="192" t="s">
        <v>629</v>
      </c>
    </row>
    <row r="160" spans="2:25" x14ac:dyDescent="0.3">
      <c r="B160" s="185"/>
      <c r="C160" s="186"/>
      <c r="D160" s="185"/>
      <c r="E160" s="185"/>
      <c r="F160" s="187"/>
      <c r="G160" s="187"/>
      <c r="H160" s="187"/>
      <c r="I160" s="187"/>
      <c r="L160" s="188" t="s">
        <v>50</v>
      </c>
      <c r="M160" s="188" t="s">
        <v>54</v>
      </c>
      <c r="N160" s="188" t="s">
        <v>781</v>
      </c>
      <c r="O160" s="188" t="s">
        <v>782</v>
      </c>
      <c r="P160" s="189" t="s">
        <v>785</v>
      </c>
      <c r="Q160" s="190">
        <v>2021</v>
      </c>
      <c r="R160" s="190" t="s">
        <v>105</v>
      </c>
      <c r="S160" s="190" t="s">
        <v>112</v>
      </c>
      <c r="T160" s="191">
        <v>45938.45</v>
      </c>
      <c r="V160" s="192" t="s">
        <v>50</v>
      </c>
      <c r="W160" s="192" t="s">
        <v>458</v>
      </c>
      <c r="X160" s="192" t="s">
        <v>104</v>
      </c>
      <c r="Y160" s="192" t="s">
        <v>459</v>
      </c>
    </row>
    <row r="161" spans="2:25" x14ac:dyDescent="0.3">
      <c r="B161" s="185"/>
      <c r="C161" s="186"/>
      <c r="D161" s="185"/>
      <c r="E161" s="185"/>
      <c r="F161" s="187"/>
      <c r="G161" s="187"/>
      <c r="H161" s="187"/>
      <c r="I161" s="187"/>
      <c r="L161" s="188" t="s">
        <v>50</v>
      </c>
      <c r="M161" s="188" t="s">
        <v>54</v>
      </c>
      <c r="N161" s="188" t="s">
        <v>597</v>
      </c>
      <c r="O161" s="188" t="s">
        <v>786</v>
      </c>
      <c r="P161" s="189" t="s">
        <v>787</v>
      </c>
      <c r="Q161" s="190">
        <v>2021</v>
      </c>
      <c r="R161" s="190" t="s">
        <v>105</v>
      </c>
      <c r="S161" s="190" t="s">
        <v>106</v>
      </c>
      <c r="T161" s="191">
        <v>45938.45</v>
      </c>
      <c r="V161" s="192" t="s">
        <v>50</v>
      </c>
      <c r="W161" s="192" t="s">
        <v>588</v>
      </c>
      <c r="X161" s="192" t="s">
        <v>104</v>
      </c>
      <c r="Y161" s="192" t="s">
        <v>633</v>
      </c>
    </row>
    <row r="162" spans="2:25" ht="12.75" x14ac:dyDescent="0.3">
      <c r="B162" s="185"/>
      <c r="C162" s="186"/>
      <c r="D162" s="185"/>
      <c r="E162" s="185"/>
      <c r="F162" s="187"/>
      <c r="G162" s="187"/>
      <c r="H162" s="187"/>
      <c r="I162" s="187"/>
      <c r="L162" s="188" t="s">
        <v>50</v>
      </c>
      <c r="M162" s="188" t="s">
        <v>54</v>
      </c>
      <c r="N162" s="188" t="s">
        <v>606</v>
      </c>
      <c r="O162" s="188" t="s">
        <v>788</v>
      </c>
      <c r="P162" s="189" t="s">
        <v>789</v>
      </c>
      <c r="Q162" s="190">
        <v>2021</v>
      </c>
      <c r="R162" s="190" t="s">
        <v>105</v>
      </c>
      <c r="S162" s="190" t="s">
        <v>106</v>
      </c>
      <c r="T162" s="191">
        <v>45938.45</v>
      </c>
      <c r="V162" s="192" t="s">
        <v>50</v>
      </c>
      <c r="W162" s="192" t="s">
        <v>593</v>
      </c>
      <c r="X162" s="192" t="s">
        <v>107</v>
      </c>
      <c r="Y162" s="192" t="s">
        <v>790</v>
      </c>
    </row>
    <row r="163" spans="2:25" x14ac:dyDescent="0.3">
      <c r="B163" s="185"/>
      <c r="C163" s="186"/>
      <c r="D163" s="185"/>
      <c r="E163" s="185"/>
      <c r="F163" s="187"/>
      <c r="G163" s="187"/>
      <c r="H163" s="187"/>
      <c r="I163" s="187"/>
      <c r="L163" s="188" t="s">
        <v>50</v>
      </c>
      <c r="M163" s="188" t="s">
        <v>54</v>
      </c>
      <c r="N163" s="188" t="s">
        <v>610</v>
      </c>
      <c r="O163" s="188" t="s">
        <v>791</v>
      </c>
      <c r="P163" s="189" t="s">
        <v>792</v>
      </c>
      <c r="Q163" s="190">
        <v>2021</v>
      </c>
      <c r="R163" s="190" t="s">
        <v>105</v>
      </c>
      <c r="S163" s="190" t="s">
        <v>106</v>
      </c>
      <c r="T163" s="191">
        <v>45938.45</v>
      </c>
      <c r="V163" s="192" t="s">
        <v>50</v>
      </c>
      <c r="W163" s="192" t="s">
        <v>308</v>
      </c>
      <c r="X163" s="192" t="s">
        <v>104</v>
      </c>
      <c r="Y163" s="192" t="s">
        <v>309</v>
      </c>
    </row>
    <row r="164" spans="2:25" x14ac:dyDescent="0.3">
      <c r="B164" s="185"/>
      <c r="C164" s="186"/>
      <c r="D164" s="185"/>
      <c r="E164" s="185"/>
      <c r="F164" s="187"/>
      <c r="G164" s="187"/>
      <c r="H164" s="187"/>
      <c r="I164" s="187"/>
      <c r="L164" s="188" t="s">
        <v>50</v>
      </c>
      <c r="M164" s="188" t="s">
        <v>54</v>
      </c>
      <c r="N164" s="188" t="s">
        <v>793</v>
      </c>
      <c r="O164" s="188" t="s">
        <v>794</v>
      </c>
      <c r="P164" s="189" t="s">
        <v>795</v>
      </c>
      <c r="Q164" s="190">
        <v>2021</v>
      </c>
      <c r="R164" s="190" t="s">
        <v>105</v>
      </c>
      <c r="S164" s="190" t="s">
        <v>106</v>
      </c>
      <c r="T164" s="191">
        <v>45938.45</v>
      </c>
      <c r="V164" s="192" t="s">
        <v>50</v>
      </c>
      <c r="W164" s="192" t="s">
        <v>597</v>
      </c>
      <c r="X164" s="192" t="s">
        <v>104</v>
      </c>
      <c r="Y164" s="192" t="s">
        <v>786</v>
      </c>
    </row>
    <row r="165" spans="2:25" x14ac:dyDescent="0.3">
      <c r="B165" s="185"/>
      <c r="C165" s="186"/>
      <c r="D165" s="185"/>
      <c r="E165" s="185"/>
      <c r="F165" s="187"/>
      <c r="G165" s="187"/>
      <c r="H165" s="187"/>
      <c r="I165" s="187"/>
      <c r="L165" s="188" t="s">
        <v>50</v>
      </c>
      <c r="M165" s="188" t="s">
        <v>54</v>
      </c>
      <c r="N165" s="188" t="s">
        <v>638</v>
      </c>
      <c r="O165" s="188" t="s">
        <v>796</v>
      </c>
      <c r="P165" s="189" t="s">
        <v>797</v>
      </c>
      <c r="Q165" s="190">
        <v>2021</v>
      </c>
      <c r="R165" s="190" t="s">
        <v>105</v>
      </c>
      <c r="S165" s="190" t="s">
        <v>106</v>
      </c>
      <c r="T165" s="191">
        <v>45938.45</v>
      </c>
      <c r="V165" s="192" t="s">
        <v>50</v>
      </c>
      <c r="W165" s="192" t="s">
        <v>506</v>
      </c>
      <c r="X165" s="192" t="s">
        <v>104</v>
      </c>
      <c r="Y165" s="192" t="s">
        <v>507</v>
      </c>
    </row>
    <row r="166" spans="2:25" ht="12.75" x14ac:dyDescent="0.3">
      <c r="B166" s="185"/>
      <c r="C166" s="186"/>
      <c r="D166" s="185"/>
      <c r="E166" s="185"/>
      <c r="F166" s="187"/>
      <c r="G166" s="187"/>
      <c r="H166" s="187"/>
      <c r="I166" s="187"/>
      <c r="L166" s="188" t="s">
        <v>50</v>
      </c>
      <c r="M166" s="188" t="s">
        <v>54</v>
      </c>
      <c r="N166" s="188" t="s">
        <v>660</v>
      </c>
      <c r="O166" s="188" t="s">
        <v>798</v>
      </c>
      <c r="P166" s="189" t="s">
        <v>799</v>
      </c>
      <c r="Q166" s="190">
        <v>2021</v>
      </c>
      <c r="R166" s="190" t="s">
        <v>105</v>
      </c>
      <c r="S166" s="190" t="s">
        <v>106</v>
      </c>
      <c r="T166" s="191">
        <v>45938.45</v>
      </c>
      <c r="V166" s="192" t="s">
        <v>50</v>
      </c>
      <c r="W166" s="192" t="s">
        <v>302</v>
      </c>
      <c r="X166" s="192" t="s">
        <v>114</v>
      </c>
      <c r="Y166" s="192" t="s">
        <v>303</v>
      </c>
    </row>
    <row r="167" spans="2:25" x14ac:dyDescent="0.3">
      <c r="B167" s="185"/>
      <c r="C167" s="186"/>
      <c r="D167" s="185"/>
      <c r="E167" s="185"/>
      <c r="F167" s="187"/>
      <c r="G167" s="187"/>
      <c r="H167" s="187"/>
      <c r="I167" s="187"/>
      <c r="L167" s="188" t="s">
        <v>50</v>
      </c>
      <c r="M167" s="188" t="s">
        <v>54</v>
      </c>
      <c r="N167" s="188" t="s">
        <v>666</v>
      </c>
      <c r="O167" s="188" t="s">
        <v>800</v>
      </c>
      <c r="P167" s="189" t="s">
        <v>801</v>
      </c>
      <c r="Q167" s="190">
        <v>2021</v>
      </c>
      <c r="R167" s="190" t="s">
        <v>105</v>
      </c>
      <c r="S167" s="190" t="s">
        <v>112</v>
      </c>
      <c r="T167" s="191">
        <v>45938.45</v>
      </c>
      <c r="V167" s="192" t="s">
        <v>50</v>
      </c>
      <c r="W167" s="192" t="s">
        <v>606</v>
      </c>
      <c r="X167" s="192" t="s">
        <v>104</v>
      </c>
      <c r="Y167" s="192" t="s">
        <v>788</v>
      </c>
    </row>
    <row r="168" spans="2:25" x14ac:dyDescent="0.3">
      <c r="B168" s="185"/>
      <c r="C168" s="186"/>
      <c r="D168" s="185"/>
      <c r="E168" s="185"/>
      <c r="F168" s="187"/>
      <c r="G168" s="187"/>
      <c r="H168" s="187"/>
      <c r="I168" s="187"/>
      <c r="L168" s="188" t="s">
        <v>50</v>
      </c>
      <c r="M168" s="188" t="s">
        <v>54</v>
      </c>
      <c r="N168" s="188" t="s">
        <v>670</v>
      </c>
      <c r="O168" s="188" t="s">
        <v>802</v>
      </c>
      <c r="P168" s="189" t="s">
        <v>803</v>
      </c>
      <c r="Q168" s="190">
        <v>2021</v>
      </c>
      <c r="R168" s="190" t="s">
        <v>105</v>
      </c>
      <c r="S168" s="190" t="s">
        <v>112</v>
      </c>
      <c r="T168" s="191">
        <v>45938.45</v>
      </c>
      <c r="V168" s="192" t="s">
        <v>50</v>
      </c>
      <c r="W168" s="192" t="s">
        <v>610</v>
      </c>
      <c r="X168" s="192" t="s">
        <v>104</v>
      </c>
      <c r="Y168" s="192" t="s">
        <v>791</v>
      </c>
    </row>
    <row r="169" spans="2:25" ht="12.75" x14ac:dyDescent="0.3">
      <c r="B169" s="185"/>
      <c r="C169" s="186"/>
      <c r="D169" s="185"/>
      <c r="E169" s="185"/>
      <c r="F169" s="187"/>
      <c r="G169" s="187"/>
      <c r="H169" s="187"/>
      <c r="I169" s="187"/>
      <c r="L169" s="188" t="s">
        <v>50</v>
      </c>
      <c r="M169" s="188" t="s">
        <v>54</v>
      </c>
      <c r="N169" s="188" t="s">
        <v>804</v>
      </c>
      <c r="O169" s="188" t="s">
        <v>805</v>
      </c>
      <c r="P169" s="189" t="s">
        <v>806</v>
      </c>
      <c r="Q169" s="190">
        <v>2021</v>
      </c>
      <c r="R169" s="190" t="s">
        <v>710</v>
      </c>
      <c r="S169" s="190" t="s">
        <v>112</v>
      </c>
      <c r="T169" s="191">
        <v>51753.21</v>
      </c>
      <c r="V169" s="192" t="s">
        <v>50</v>
      </c>
      <c r="W169" s="192" t="s">
        <v>615</v>
      </c>
      <c r="X169" s="192" t="s">
        <v>107</v>
      </c>
      <c r="Y169" s="192" t="s">
        <v>807</v>
      </c>
    </row>
    <row r="170" spans="2:25" x14ac:dyDescent="0.3">
      <c r="B170" s="185"/>
      <c r="C170" s="186"/>
      <c r="D170" s="185"/>
      <c r="E170" s="185"/>
      <c r="F170" s="187"/>
      <c r="G170" s="187"/>
      <c r="H170" s="187"/>
      <c r="I170" s="187"/>
      <c r="L170" s="188" t="s">
        <v>50</v>
      </c>
      <c r="M170" s="188" t="s">
        <v>54</v>
      </c>
      <c r="N170" s="188" t="s">
        <v>674</v>
      </c>
      <c r="O170" s="188" t="s">
        <v>808</v>
      </c>
      <c r="P170" s="189" t="s">
        <v>809</v>
      </c>
      <c r="Q170" s="190">
        <v>2021</v>
      </c>
      <c r="R170" s="190" t="s">
        <v>105</v>
      </c>
      <c r="S170" s="190" t="s">
        <v>112</v>
      </c>
      <c r="T170" s="191">
        <v>45938.45</v>
      </c>
      <c r="V170" s="192" t="s">
        <v>50</v>
      </c>
      <c r="W170" s="192" t="s">
        <v>793</v>
      </c>
      <c r="X170" s="192" t="s">
        <v>104</v>
      </c>
      <c r="Y170" s="192" t="s">
        <v>794</v>
      </c>
    </row>
    <row r="171" spans="2:25" x14ac:dyDescent="0.3">
      <c r="B171" s="185"/>
      <c r="C171" s="186"/>
      <c r="D171" s="185"/>
      <c r="E171" s="185"/>
      <c r="F171" s="187"/>
      <c r="G171" s="187"/>
      <c r="H171" s="187"/>
      <c r="I171" s="187"/>
      <c r="L171" s="188" t="s">
        <v>50</v>
      </c>
      <c r="M171" s="188" t="s">
        <v>54</v>
      </c>
      <c r="N171" s="188" t="s">
        <v>679</v>
      </c>
      <c r="O171" s="188" t="s">
        <v>810</v>
      </c>
      <c r="P171" s="189" t="s">
        <v>811</v>
      </c>
      <c r="Q171" s="190">
        <v>2021</v>
      </c>
      <c r="R171" s="190" t="s">
        <v>105</v>
      </c>
      <c r="S171" s="190" t="s">
        <v>112</v>
      </c>
      <c r="T171" s="191">
        <v>45938.45</v>
      </c>
      <c r="V171" s="192" t="s">
        <v>50</v>
      </c>
      <c r="W171" s="192" t="s">
        <v>463</v>
      </c>
      <c r="X171" s="192" t="s">
        <v>104</v>
      </c>
      <c r="Y171" s="192" t="s">
        <v>464</v>
      </c>
    </row>
    <row r="172" spans="2:25" x14ac:dyDescent="0.3">
      <c r="B172" s="185"/>
      <c r="C172" s="186"/>
      <c r="D172" s="185"/>
      <c r="E172" s="185"/>
      <c r="F172" s="187"/>
      <c r="G172" s="187"/>
      <c r="H172" s="187"/>
      <c r="I172" s="187"/>
      <c r="L172" s="188" t="s">
        <v>50</v>
      </c>
      <c r="M172" s="188" t="s">
        <v>54</v>
      </c>
      <c r="N172" s="188" t="s">
        <v>694</v>
      </c>
      <c r="O172" s="188" t="s">
        <v>812</v>
      </c>
      <c r="P172" s="189" t="s">
        <v>813</v>
      </c>
      <c r="Q172" s="190">
        <v>2021</v>
      </c>
      <c r="R172" s="190" t="s">
        <v>710</v>
      </c>
      <c r="S172" s="190" t="s">
        <v>106</v>
      </c>
      <c r="T172" s="191">
        <v>51753.21</v>
      </c>
      <c r="V172" s="192" t="s">
        <v>50</v>
      </c>
      <c r="W172" s="192" t="s">
        <v>513</v>
      </c>
      <c r="X172" s="192" t="s">
        <v>104</v>
      </c>
      <c r="Y172" s="192" t="s">
        <v>514</v>
      </c>
    </row>
    <row r="173" spans="2:25" ht="12.75" x14ac:dyDescent="0.3">
      <c r="B173" s="185"/>
      <c r="C173" s="186"/>
      <c r="D173" s="185"/>
      <c r="E173" s="185"/>
      <c r="F173" s="187"/>
      <c r="G173" s="187"/>
      <c r="H173" s="187"/>
      <c r="I173" s="187"/>
      <c r="L173" s="188" t="s">
        <v>50</v>
      </c>
      <c r="M173" s="188" t="s">
        <v>54</v>
      </c>
      <c r="N173" s="188" t="s">
        <v>814</v>
      </c>
      <c r="O173" s="188" t="s">
        <v>815</v>
      </c>
      <c r="P173" s="189" t="s">
        <v>816</v>
      </c>
      <c r="Q173" s="190">
        <v>2021</v>
      </c>
      <c r="R173" s="190" t="s">
        <v>710</v>
      </c>
      <c r="S173" s="190" t="s">
        <v>112</v>
      </c>
      <c r="T173" s="191">
        <v>51753.21</v>
      </c>
      <c r="V173" s="192" t="s">
        <v>50</v>
      </c>
      <c r="W173" s="192" t="s">
        <v>817</v>
      </c>
      <c r="X173" s="192" t="s">
        <v>108</v>
      </c>
      <c r="Y173" s="192" t="s">
        <v>818</v>
      </c>
    </row>
    <row r="174" spans="2:25" x14ac:dyDescent="0.3">
      <c r="B174" s="185"/>
      <c r="C174" s="186"/>
      <c r="D174" s="185"/>
      <c r="E174" s="185"/>
      <c r="F174" s="187"/>
      <c r="G174" s="187"/>
      <c r="H174" s="187"/>
      <c r="I174" s="187"/>
      <c r="L174" s="188" t="s">
        <v>50</v>
      </c>
      <c r="M174" s="188" t="s">
        <v>54</v>
      </c>
      <c r="N174" s="188" t="s">
        <v>819</v>
      </c>
      <c r="O174" s="188" t="s">
        <v>820</v>
      </c>
      <c r="P174" s="189" t="s">
        <v>821</v>
      </c>
      <c r="Q174" s="190">
        <v>2021</v>
      </c>
      <c r="R174" s="190" t="s">
        <v>105</v>
      </c>
      <c r="S174" s="190" t="s">
        <v>112</v>
      </c>
      <c r="T174" s="191">
        <v>45938.45</v>
      </c>
      <c r="V174" s="192" t="s">
        <v>50</v>
      </c>
      <c r="W174" s="192" t="s">
        <v>621</v>
      </c>
      <c r="X174" s="192" t="s">
        <v>104</v>
      </c>
      <c r="Y174" s="192" t="s">
        <v>691</v>
      </c>
    </row>
    <row r="175" spans="2:25" ht="12.75" x14ac:dyDescent="0.3">
      <c r="B175" s="185"/>
      <c r="C175" s="186"/>
      <c r="D175" s="185"/>
      <c r="E175" s="185"/>
      <c r="F175" s="187"/>
      <c r="G175" s="187"/>
      <c r="H175" s="187"/>
      <c r="I175" s="187"/>
      <c r="L175" s="188" t="s">
        <v>50</v>
      </c>
      <c r="M175" s="188" t="s">
        <v>54</v>
      </c>
      <c r="N175" s="188" t="s">
        <v>822</v>
      </c>
      <c r="O175" s="188" t="s">
        <v>823</v>
      </c>
      <c r="P175" s="189" t="s">
        <v>824</v>
      </c>
      <c r="Q175" s="190">
        <v>2021</v>
      </c>
      <c r="R175" s="190" t="s">
        <v>105</v>
      </c>
      <c r="S175" s="190" t="s">
        <v>112</v>
      </c>
      <c r="T175" s="191">
        <v>45938.45</v>
      </c>
      <c r="V175" s="192" t="s">
        <v>50</v>
      </c>
      <c r="W175" s="192" t="s">
        <v>628</v>
      </c>
      <c r="X175" s="192" t="s">
        <v>107</v>
      </c>
      <c r="Y175" s="192" t="s">
        <v>825</v>
      </c>
    </row>
    <row r="176" spans="2:25" x14ac:dyDescent="0.3">
      <c r="B176" s="185"/>
      <c r="C176" s="186"/>
      <c r="D176" s="185"/>
      <c r="E176" s="185"/>
      <c r="F176" s="187"/>
      <c r="G176" s="187"/>
      <c r="H176" s="187"/>
      <c r="I176" s="187"/>
      <c r="L176" s="188" t="s">
        <v>50</v>
      </c>
      <c r="M176" s="188" t="s">
        <v>54</v>
      </c>
      <c r="N176" s="188" t="s">
        <v>298</v>
      </c>
      <c r="O176" s="188" t="s">
        <v>299</v>
      </c>
      <c r="P176" s="189" t="s">
        <v>826</v>
      </c>
      <c r="Q176" s="190">
        <v>2022</v>
      </c>
      <c r="R176" s="190" t="s">
        <v>121</v>
      </c>
      <c r="S176" s="190" t="s">
        <v>112</v>
      </c>
      <c r="T176" s="191">
        <v>49960.78</v>
      </c>
      <c r="V176" s="192" t="s">
        <v>50</v>
      </c>
      <c r="W176" s="192" t="s">
        <v>632</v>
      </c>
      <c r="X176" s="192" t="s">
        <v>104</v>
      </c>
      <c r="Y176" s="192" t="s">
        <v>639</v>
      </c>
    </row>
    <row r="177" spans="2:25" x14ac:dyDescent="0.3">
      <c r="B177" s="185"/>
      <c r="C177" s="186"/>
      <c r="D177" s="185"/>
      <c r="E177" s="185"/>
      <c r="F177" s="187"/>
      <c r="G177" s="187"/>
      <c r="H177" s="187"/>
      <c r="I177" s="187"/>
      <c r="L177" s="188" t="s">
        <v>50</v>
      </c>
      <c r="M177" s="188" t="s">
        <v>54</v>
      </c>
      <c r="N177" s="188" t="s">
        <v>762</v>
      </c>
      <c r="O177" s="188" t="s">
        <v>763</v>
      </c>
      <c r="P177" s="189" t="s">
        <v>827</v>
      </c>
      <c r="Q177" s="190">
        <v>2022</v>
      </c>
      <c r="R177" s="190" t="s">
        <v>258</v>
      </c>
      <c r="S177" s="190" t="s">
        <v>112</v>
      </c>
      <c r="T177" s="191">
        <v>49960.78</v>
      </c>
      <c r="V177" s="192" t="s">
        <v>50</v>
      </c>
      <c r="W177" s="192" t="s">
        <v>638</v>
      </c>
      <c r="X177" s="192" t="s">
        <v>104</v>
      </c>
      <c r="Y177" s="192" t="s">
        <v>796</v>
      </c>
    </row>
    <row r="178" spans="2:25" x14ac:dyDescent="0.3">
      <c r="B178" s="185"/>
      <c r="C178" s="186"/>
      <c r="D178" s="185"/>
      <c r="E178" s="185"/>
      <c r="F178" s="187"/>
      <c r="G178" s="187"/>
      <c r="H178" s="187"/>
      <c r="I178" s="187"/>
      <c r="P178" s="189"/>
      <c r="Q178" s="190"/>
      <c r="R178" s="190"/>
      <c r="S178" s="190"/>
      <c r="T178" s="191"/>
      <c r="V178" s="192" t="s">
        <v>50</v>
      </c>
      <c r="W178" s="192" t="s">
        <v>643</v>
      </c>
      <c r="X178" s="192" t="s">
        <v>104</v>
      </c>
      <c r="Y178" s="192" t="s">
        <v>644</v>
      </c>
    </row>
    <row r="179" spans="2:25" x14ac:dyDescent="0.3">
      <c r="B179" s="185"/>
      <c r="C179" s="186"/>
      <c r="D179" s="185"/>
      <c r="E179" s="185"/>
      <c r="F179" s="187"/>
      <c r="G179" s="187"/>
      <c r="H179" s="187"/>
      <c r="I179" s="187"/>
      <c r="J179" s="193"/>
      <c r="P179" s="189"/>
      <c r="Q179" s="190"/>
      <c r="R179" s="190"/>
      <c r="S179" s="190"/>
      <c r="T179" s="191"/>
      <c r="V179" s="192" t="s">
        <v>50</v>
      </c>
      <c r="W179" s="192" t="s">
        <v>519</v>
      </c>
      <c r="X179" s="192" t="s">
        <v>104</v>
      </c>
      <c r="Y179" s="192" t="s">
        <v>520</v>
      </c>
    </row>
    <row r="180" spans="2:25" x14ac:dyDescent="0.3">
      <c r="B180" s="185"/>
      <c r="C180" s="186"/>
      <c r="D180" s="185"/>
      <c r="E180" s="185"/>
      <c r="F180" s="187"/>
      <c r="G180" s="187"/>
      <c r="H180" s="187"/>
      <c r="I180" s="187"/>
      <c r="J180" s="193"/>
      <c r="P180" s="189"/>
      <c r="Q180" s="190"/>
      <c r="R180" s="190"/>
      <c r="S180" s="190"/>
      <c r="T180" s="191"/>
      <c r="V180" s="192" t="s">
        <v>50</v>
      </c>
      <c r="W180" s="192" t="s">
        <v>642</v>
      </c>
      <c r="X180" s="192" t="s">
        <v>104</v>
      </c>
      <c r="Y180" s="192" t="s">
        <v>649</v>
      </c>
    </row>
    <row r="181" spans="2:25" ht="12.75" x14ac:dyDescent="0.3">
      <c r="B181" s="185"/>
      <c r="C181" s="186"/>
      <c r="D181" s="185"/>
      <c r="E181" s="185"/>
      <c r="F181" s="187"/>
      <c r="G181" s="187"/>
      <c r="H181" s="187"/>
      <c r="I181" s="187"/>
      <c r="J181" s="193"/>
      <c r="P181" s="189"/>
      <c r="Q181" s="190"/>
      <c r="R181" s="190"/>
      <c r="S181" s="190"/>
      <c r="T181" s="191"/>
      <c r="V181" s="192" t="s">
        <v>50</v>
      </c>
      <c r="W181" s="192" t="s">
        <v>648</v>
      </c>
      <c r="X181" s="192" t="s">
        <v>107</v>
      </c>
      <c r="Y181" s="192" t="s">
        <v>828</v>
      </c>
    </row>
    <row r="182" spans="2:25" ht="12.75" x14ac:dyDescent="0.3">
      <c r="B182" s="185"/>
      <c r="C182" s="186"/>
      <c r="D182" s="185"/>
      <c r="E182" s="185"/>
      <c r="F182" s="187"/>
      <c r="G182" s="187"/>
      <c r="H182" s="187"/>
      <c r="I182" s="187"/>
      <c r="J182" s="193"/>
      <c r="P182" s="189"/>
      <c r="Q182" s="190"/>
      <c r="R182" s="190"/>
      <c r="S182" s="190"/>
      <c r="T182" s="191"/>
      <c r="V182" s="192" t="s">
        <v>50</v>
      </c>
      <c r="W182" s="192" t="s">
        <v>286</v>
      </c>
      <c r="X182" s="192" t="s">
        <v>114</v>
      </c>
      <c r="Y182" s="192" t="s">
        <v>287</v>
      </c>
    </row>
    <row r="183" spans="2:25" x14ac:dyDescent="0.3">
      <c r="B183" s="185"/>
      <c r="C183" s="186"/>
      <c r="D183" s="185"/>
      <c r="E183" s="185"/>
      <c r="F183" s="187"/>
      <c r="G183" s="187"/>
      <c r="H183" s="187"/>
      <c r="I183" s="187"/>
      <c r="J183" s="193"/>
      <c r="P183" s="189"/>
      <c r="Q183" s="190"/>
      <c r="R183" s="190"/>
      <c r="S183" s="190"/>
      <c r="T183" s="191"/>
      <c r="V183" s="192" t="s">
        <v>50</v>
      </c>
      <c r="W183" s="192" t="s">
        <v>378</v>
      </c>
      <c r="X183" s="192" t="s">
        <v>104</v>
      </c>
      <c r="Y183" s="192" t="s">
        <v>379</v>
      </c>
    </row>
    <row r="184" spans="2:25" x14ac:dyDescent="0.3">
      <c r="B184" s="185"/>
      <c r="C184" s="186"/>
      <c r="D184" s="185"/>
      <c r="E184" s="185"/>
      <c r="F184" s="187"/>
      <c r="G184" s="187"/>
      <c r="H184" s="187"/>
      <c r="I184" s="187"/>
      <c r="J184" s="193"/>
      <c r="P184" s="189"/>
      <c r="Q184" s="190"/>
      <c r="R184" s="190"/>
      <c r="S184" s="190"/>
      <c r="T184" s="191"/>
      <c r="V184" s="192" t="s">
        <v>50</v>
      </c>
      <c r="W184" s="192" t="s">
        <v>660</v>
      </c>
      <c r="X184" s="192" t="s">
        <v>104</v>
      </c>
      <c r="Y184" s="192" t="s">
        <v>798</v>
      </c>
    </row>
    <row r="185" spans="2:25" x14ac:dyDescent="0.3">
      <c r="B185" s="185"/>
      <c r="C185" s="186"/>
      <c r="D185" s="185"/>
      <c r="E185" s="185"/>
      <c r="F185" s="187"/>
      <c r="G185" s="187"/>
      <c r="H185" s="187"/>
      <c r="I185" s="187"/>
      <c r="J185" s="193"/>
      <c r="P185" s="189"/>
      <c r="Q185" s="190"/>
      <c r="R185" s="190"/>
      <c r="S185" s="190"/>
      <c r="T185" s="191"/>
      <c r="V185" s="192" t="s">
        <v>50</v>
      </c>
      <c r="W185" s="192" t="s">
        <v>666</v>
      </c>
      <c r="X185" s="192" t="s">
        <v>104</v>
      </c>
      <c r="Y185" s="192" t="s">
        <v>800</v>
      </c>
    </row>
    <row r="186" spans="2:25" x14ac:dyDescent="0.3">
      <c r="B186" s="185"/>
      <c r="C186" s="186"/>
      <c r="D186" s="185"/>
      <c r="E186" s="185"/>
      <c r="F186" s="187"/>
      <c r="G186" s="187"/>
      <c r="H186" s="187"/>
      <c r="I186" s="187"/>
      <c r="J186" s="193"/>
      <c r="P186" s="189"/>
      <c r="Q186" s="190"/>
      <c r="R186" s="190"/>
      <c r="S186" s="190"/>
      <c r="T186" s="191"/>
      <c r="V186" s="192" t="s">
        <v>50</v>
      </c>
      <c r="W186" s="192" t="s">
        <v>695</v>
      </c>
      <c r="X186" s="192" t="s">
        <v>104</v>
      </c>
      <c r="Y186" s="192" t="s">
        <v>696</v>
      </c>
    </row>
    <row r="187" spans="2:25" x14ac:dyDescent="0.3">
      <c r="B187" s="185"/>
      <c r="C187" s="186"/>
      <c r="D187" s="185"/>
      <c r="E187" s="185"/>
      <c r="F187" s="187"/>
      <c r="G187" s="187"/>
      <c r="H187" s="187"/>
      <c r="I187" s="187"/>
      <c r="J187" s="193"/>
      <c r="P187" s="189"/>
      <c r="Q187" s="190"/>
      <c r="R187" s="190"/>
      <c r="S187" s="190"/>
      <c r="T187" s="191"/>
      <c r="V187" s="192" t="s">
        <v>50</v>
      </c>
      <c r="W187" s="192" t="s">
        <v>703</v>
      </c>
      <c r="X187" s="192" t="s">
        <v>104</v>
      </c>
      <c r="Y187" s="192" t="s">
        <v>704</v>
      </c>
    </row>
    <row r="188" spans="2:25" ht="12.75" x14ac:dyDescent="0.3">
      <c r="B188" s="185"/>
      <c r="C188" s="186"/>
      <c r="D188" s="185"/>
      <c r="E188" s="185"/>
      <c r="F188" s="187"/>
      <c r="G188" s="187"/>
      <c r="H188" s="187"/>
      <c r="I188" s="187"/>
      <c r="J188" s="193"/>
      <c r="P188" s="189"/>
      <c r="Q188" s="190"/>
      <c r="R188" s="190"/>
      <c r="S188" s="190"/>
      <c r="T188" s="191"/>
      <c r="V188" s="192" t="s">
        <v>50</v>
      </c>
      <c r="W188" s="192" t="s">
        <v>829</v>
      </c>
      <c r="X188" s="192" t="s">
        <v>108</v>
      </c>
      <c r="Y188" s="192" t="s">
        <v>830</v>
      </c>
    </row>
    <row r="189" spans="2:25" ht="12.75" x14ac:dyDescent="0.3">
      <c r="B189" s="185"/>
      <c r="C189" s="186"/>
      <c r="D189" s="185"/>
      <c r="E189" s="185"/>
      <c r="F189" s="187"/>
      <c r="G189" s="187"/>
      <c r="H189" s="187"/>
      <c r="I189" s="187"/>
      <c r="J189" s="193"/>
      <c r="P189" s="189"/>
      <c r="Q189" s="190"/>
      <c r="R189" s="190"/>
      <c r="S189" s="190"/>
      <c r="T189" s="191"/>
      <c r="V189" s="192" t="s">
        <v>50</v>
      </c>
      <c r="W189" s="192" t="s">
        <v>831</v>
      </c>
      <c r="X189" s="192" t="s">
        <v>114</v>
      </c>
      <c r="Y189" s="192" t="s">
        <v>832</v>
      </c>
    </row>
    <row r="190" spans="2:25" x14ac:dyDescent="0.3">
      <c r="B190" s="185"/>
      <c r="C190" s="186"/>
      <c r="D190" s="185"/>
      <c r="E190" s="185"/>
      <c r="F190" s="187"/>
      <c r="G190" s="187"/>
      <c r="H190" s="187"/>
      <c r="I190" s="187"/>
      <c r="J190" s="193"/>
      <c r="P190" s="189"/>
      <c r="Q190" s="190"/>
      <c r="R190" s="190"/>
      <c r="S190" s="190"/>
      <c r="T190" s="191"/>
      <c r="V190" s="192" t="s">
        <v>50</v>
      </c>
      <c r="W190" s="192" t="s">
        <v>670</v>
      </c>
      <c r="X190" s="192" t="s">
        <v>104</v>
      </c>
      <c r="Y190" s="192" t="s">
        <v>802</v>
      </c>
    </row>
    <row r="191" spans="2:25" x14ac:dyDescent="0.3">
      <c r="B191" s="185"/>
      <c r="C191" s="186"/>
      <c r="D191" s="185"/>
      <c r="E191" s="185"/>
      <c r="F191" s="187"/>
      <c r="G191" s="187"/>
      <c r="H191" s="187"/>
      <c r="I191" s="187"/>
      <c r="J191" s="193"/>
      <c r="P191" s="189"/>
      <c r="Q191" s="190"/>
      <c r="R191" s="190"/>
      <c r="S191" s="190"/>
      <c r="T191" s="191"/>
      <c r="V191" s="192" t="s">
        <v>50</v>
      </c>
      <c r="W191" s="192" t="s">
        <v>804</v>
      </c>
      <c r="X191" s="192" t="s">
        <v>104</v>
      </c>
      <c r="Y191" s="192" t="s">
        <v>805</v>
      </c>
    </row>
    <row r="192" spans="2:25" ht="12.75" x14ac:dyDescent="0.3">
      <c r="B192" s="185"/>
      <c r="C192" s="186"/>
      <c r="D192" s="185"/>
      <c r="E192" s="185"/>
      <c r="F192" s="187"/>
      <c r="G192" s="187"/>
      <c r="H192" s="187"/>
      <c r="I192" s="187"/>
      <c r="J192" s="193"/>
      <c r="P192" s="189"/>
      <c r="Q192" s="190"/>
      <c r="R192" s="190"/>
      <c r="S192" s="190"/>
      <c r="T192" s="191"/>
      <c r="V192" s="192" t="s">
        <v>50</v>
      </c>
      <c r="W192" s="192" t="s">
        <v>833</v>
      </c>
      <c r="X192" s="192" t="s">
        <v>114</v>
      </c>
      <c r="Y192" s="192" t="s">
        <v>834</v>
      </c>
    </row>
    <row r="193" spans="2:25" x14ac:dyDescent="0.3">
      <c r="B193" s="185"/>
      <c r="C193" s="186"/>
      <c r="D193" s="185"/>
      <c r="E193" s="185"/>
      <c r="F193" s="187"/>
      <c r="G193" s="187"/>
      <c r="H193" s="187"/>
      <c r="I193" s="187"/>
      <c r="J193" s="193"/>
      <c r="P193" s="189"/>
      <c r="Q193" s="190"/>
      <c r="R193" s="190"/>
      <c r="S193" s="190"/>
      <c r="T193" s="191"/>
      <c r="V193" s="192" t="s">
        <v>50</v>
      </c>
      <c r="W193" s="192" t="s">
        <v>674</v>
      </c>
      <c r="X193" s="192" t="s">
        <v>104</v>
      </c>
      <c r="Y193" s="192" t="s">
        <v>808</v>
      </c>
    </row>
    <row r="194" spans="2:25" x14ac:dyDescent="0.3">
      <c r="B194" s="185"/>
      <c r="C194" s="186"/>
      <c r="D194" s="185"/>
      <c r="E194" s="185"/>
      <c r="F194" s="187"/>
      <c r="G194" s="187"/>
      <c r="H194" s="187"/>
      <c r="I194" s="187"/>
      <c r="J194" s="193"/>
      <c r="P194" s="189"/>
      <c r="Q194" s="190"/>
      <c r="R194" s="190"/>
      <c r="S194" s="190"/>
      <c r="T194" s="191"/>
      <c r="V194" s="192" t="s">
        <v>50</v>
      </c>
      <c r="W194" s="192" t="s">
        <v>679</v>
      </c>
      <c r="X194" s="192" t="s">
        <v>104</v>
      </c>
      <c r="Y194" s="192" t="s">
        <v>810</v>
      </c>
    </row>
    <row r="195" spans="2:25" x14ac:dyDescent="0.3">
      <c r="B195" s="185"/>
      <c r="C195" s="186"/>
      <c r="D195" s="185"/>
      <c r="E195" s="185"/>
      <c r="F195" s="187"/>
      <c r="G195" s="187"/>
      <c r="H195" s="187"/>
      <c r="I195" s="187"/>
      <c r="J195" s="193"/>
      <c r="P195" s="189"/>
      <c r="Q195" s="190"/>
      <c r="R195" s="190"/>
      <c r="S195" s="190"/>
      <c r="T195" s="191"/>
      <c r="V195" s="192" t="s">
        <v>50</v>
      </c>
      <c r="W195" s="192" t="s">
        <v>684</v>
      </c>
      <c r="X195" s="192" t="s">
        <v>104</v>
      </c>
      <c r="Y195" s="192" t="s">
        <v>708</v>
      </c>
    </row>
    <row r="196" spans="2:25" x14ac:dyDescent="0.3">
      <c r="B196" s="185"/>
      <c r="C196" s="186"/>
      <c r="D196" s="185"/>
      <c r="E196" s="185"/>
      <c r="F196" s="187"/>
      <c r="G196" s="187"/>
      <c r="H196" s="187"/>
      <c r="I196" s="187"/>
      <c r="J196" s="193"/>
      <c r="P196" s="189"/>
      <c r="Q196" s="190"/>
      <c r="R196" s="190"/>
      <c r="S196" s="190"/>
      <c r="T196" s="191"/>
      <c r="V196" s="192" t="s">
        <v>50</v>
      </c>
      <c r="W196" s="192" t="s">
        <v>714</v>
      </c>
      <c r="X196" s="192" t="s">
        <v>104</v>
      </c>
      <c r="Y196" s="192" t="s">
        <v>715</v>
      </c>
    </row>
    <row r="197" spans="2:25" x14ac:dyDescent="0.3">
      <c r="B197" s="185"/>
      <c r="C197" s="186"/>
      <c r="D197" s="185"/>
      <c r="E197" s="185"/>
      <c r="F197" s="187"/>
      <c r="G197" s="187"/>
      <c r="H197" s="187"/>
      <c r="I197" s="187"/>
      <c r="J197" s="193"/>
      <c r="P197" s="189"/>
      <c r="Q197" s="190"/>
      <c r="R197" s="190"/>
      <c r="S197" s="190"/>
      <c r="T197" s="191"/>
      <c r="V197" s="192" t="s">
        <v>50</v>
      </c>
      <c r="W197" s="192" t="s">
        <v>690</v>
      </c>
      <c r="X197" s="192" t="s">
        <v>104</v>
      </c>
      <c r="Y197" s="192" t="s">
        <v>719</v>
      </c>
    </row>
    <row r="198" spans="2:25" x14ac:dyDescent="0.3">
      <c r="B198" s="185"/>
      <c r="C198" s="186"/>
      <c r="D198" s="185"/>
      <c r="E198" s="185"/>
      <c r="F198" s="187"/>
      <c r="G198" s="187"/>
      <c r="H198" s="187"/>
      <c r="I198" s="187"/>
      <c r="J198" s="193"/>
      <c r="P198" s="189"/>
      <c r="Q198" s="190"/>
      <c r="R198" s="190"/>
      <c r="S198" s="190"/>
      <c r="T198" s="191"/>
      <c r="V198" s="192" t="s">
        <v>50</v>
      </c>
      <c r="W198" s="192" t="s">
        <v>694</v>
      </c>
      <c r="X198" s="192" t="s">
        <v>104</v>
      </c>
      <c r="Y198" s="192" t="s">
        <v>812</v>
      </c>
    </row>
    <row r="199" spans="2:25" x14ac:dyDescent="0.3">
      <c r="B199" s="185"/>
      <c r="C199" s="186"/>
      <c r="D199" s="185"/>
      <c r="E199" s="185"/>
      <c r="F199" s="187"/>
      <c r="G199" s="187"/>
      <c r="H199" s="187"/>
      <c r="I199" s="187"/>
      <c r="J199" s="193"/>
      <c r="P199" s="189"/>
      <c r="Q199" s="190"/>
      <c r="R199" s="190"/>
      <c r="S199" s="190"/>
      <c r="T199" s="191"/>
      <c r="V199" s="192" t="s">
        <v>50</v>
      </c>
      <c r="W199" s="192" t="s">
        <v>814</v>
      </c>
      <c r="X199" s="192" t="s">
        <v>104</v>
      </c>
      <c r="Y199" s="192" t="s">
        <v>815</v>
      </c>
    </row>
    <row r="200" spans="2:25" x14ac:dyDescent="0.3">
      <c r="B200" s="185"/>
      <c r="C200" s="186"/>
      <c r="D200" s="185"/>
      <c r="E200" s="185"/>
      <c r="F200" s="187"/>
      <c r="G200" s="187"/>
      <c r="H200" s="187"/>
      <c r="I200" s="187"/>
      <c r="J200" s="193"/>
      <c r="P200" s="189"/>
      <c r="Q200" s="190"/>
      <c r="R200" s="190"/>
      <c r="S200" s="190"/>
      <c r="T200" s="191"/>
      <c r="V200" s="192" t="s">
        <v>50</v>
      </c>
      <c r="W200" s="192" t="s">
        <v>524</v>
      </c>
      <c r="X200" s="192" t="s">
        <v>104</v>
      </c>
      <c r="Y200" s="192" t="s">
        <v>525</v>
      </c>
    </row>
    <row r="201" spans="2:25" x14ac:dyDescent="0.3">
      <c r="B201" s="185"/>
      <c r="C201" s="186"/>
      <c r="D201" s="185"/>
      <c r="E201" s="185"/>
      <c r="F201" s="187"/>
      <c r="G201" s="187"/>
      <c r="H201" s="187"/>
      <c r="I201" s="187"/>
      <c r="J201" s="193"/>
      <c r="P201" s="189"/>
      <c r="Q201" s="190"/>
      <c r="R201" s="190"/>
      <c r="S201" s="190"/>
      <c r="T201" s="191"/>
      <c r="V201" s="192" t="s">
        <v>50</v>
      </c>
      <c r="W201" s="192" t="s">
        <v>385</v>
      </c>
      <c r="X201" s="192" t="s">
        <v>104</v>
      </c>
      <c r="Y201" s="192" t="s">
        <v>386</v>
      </c>
    </row>
    <row r="202" spans="2:25" x14ac:dyDescent="0.3">
      <c r="B202" s="185"/>
      <c r="C202" s="186"/>
      <c r="D202" s="185"/>
      <c r="E202" s="185"/>
      <c r="F202" s="187"/>
      <c r="G202" s="187"/>
      <c r="H202" s="187"/>
      <c r="I202" s="187"/>
      <c r="J202" s="193"/>
      <c r="P202" s="189"/>
      <c r="Q202" s="190"/>
      <c r="R202" s="190"/>
      <c r="S202" s="190"/>
      <c r="T202" s="191"/>
      <c r="V202" s="192" t="s">
        <v>50</v>
      </c>
      <c r="W202" s="192" t="s">
        <v>702</v>
      </c>
      <c r="X202" s="192" t="s">
        <v>104</v>
      </c>
      <c r="Y202" s="192" t="s">
        <v>723</v>
      </c>
    </row>
    <row r="203" spans="2:25" x14ac:dyDescent="0.3">
      <c r="B203" s="185"/>
      <c r="C203" s="186"/>
      <c r="D203" s="185"/>
      <c r="E203" s="185"/>
      <c r="F203" s="187"/>
      <c r="G203" s="187"/>
      <c r="H203" s="187"/>
      <c r="I203" s="187"/>
      <c r="J203" s="193"/>
      <c r="P203" s="189"/>
      <c r="Q203" s="190"/>
      <c r="R203" s="190"/>
      <c r="S203" s="190"/>
      <c r="T203" s="191"/>
      <c r="V203" s="192" t="s">
        <v>50</v>
      </c>
      <c r="W203" s="192" t="s">
        <v>707</v>
      </c>
      <c r="X203" s="192" t="s">
        <v>104</v>
      </c>
      <c r="Y203" s="192" t="s">
        <v>727</v>
      </c>
    </row>
    <row r="204" spans="2:25" x14ac:dyDescent="0.3">
      <c r="B204" s="185"/>
      <c r="C204" s="186"/>
      <c r="D204" s="185"/>
      <c r="E204" s="185"/>
      <c r="F204" s="187"/>
      <c r="G204" s="187"/>
      <c r="H204" s="187"/>
      <c r="I204" s="187"/>
      <c r="J204" s="193"/>
      <c r="P204" s="189"/>
      <c r="Q204" s="190"/>
      <c r="R204" s="190"/>
      <c r="S204" s="190"/>
      <c r="T204" s="191"/>
      <c r="V204" s="192" t="s">
        <v>50</v>
      </c>
      <c r="W204" s="192" t="s">
        <v>713</v>
      </c>
      <c r="X204" s="192" t="s">
        <v>104</v>
      </c>
      <c r="Y204" s="192" t="s">
        <v>730</v>
      </c>
    </row>
    <row r="205" spans="2:25" x14ac:dyDescent="0.3">
      <c r="B205" s="185"/>
      <c r="C205" s="186"/>
      <c r="D205" s="185"/>
      <c r="E205" s="185"/>
      <c r="F205" s="187"/>
      <c r="G205" s="187"/>
      <c r="H205" s="187"/>
      <c r="I205" s="187"/>
      <c r="J205" s="193"/>
      <c r="P205" s="189"/>
      <c r="Q205" s="190"/>
      <c r="R205" s="190"/>
      <c r="S205" s="190"/>
      <c r="T205" s="191"/>
      <c r="V205" s="192" t="s">
        <v>50</v>
      </c>
      <c r="W205" s="192" t="s">
        <v>718</v>
      </c>
      <c r="X205" s="192" t="s">
        <v>104</v>
      </c>
      <c r="Y205" s="192" t="s">
        <v>732</v>
      </c>
    </row>
    <row r="206" spans="2:25" x14ac:dyDescent="0.3">
      <c r="B206" s="185"/>
      <c r="C206" s="186"/>
      <c r="D206" s="185"/>
      <c r="E206" s="185"/>
      <c r="F206" s="187"/>
      <c r="G206" s="187"/>
      <c r="H206" s="187"/>
      <c r="I206" s="187"/>
      <c r="J206" s="193"/>
      <c r="P206" s="189"/>
      <c r="Q206" s="190"/>
      <c r="R206" s="190"/>
      <c r="S206" s="190"/>
      <c r="T206" s="191"/>
      <c r="V206" s="192" t="s">
        <v>50</v>
      </c>
      <c r="W206" s="192" t="s">
        <v>654</v>
      </c>
      <c r="X206" s="192" t="s">
        <v>104</v>
      </c>
      <c r="Y206" s="192" t="s">
        <v>655</v>
      </c>
    </row>
    <row r="207" spans="2:25" x14ac:dyDescent="0.3">
      <c r="B207" s="185"/>
      <c r="C207" s="186"/>
      <c r="D207" s="185"/>
      <c r="E207" s="185"/>
      <c r="F207" s="187"/>
      <c r="G207" s="187"/>
      <c r="H207" s="187"/>
      <c r="I207" s="187"/>
      <c r="J207" s="193"/>
      <c r="P207" s="189"/>
      <c r="Q207" s="190"/>
      <c r="R207" s="190"/>
      <c r="S207" s="190"/>
      <c r="T207" s="191"/>
      <c r="V207" s="192" t="s">
        <v>50</v>
      </c>
      <c r="W207" s="192" t="s">
        <v>314</v>
      </c>
      <c r="X207" s="192" t="s">
        <v>104</v>
      </c>
      <c r="Y207" s="192" t="s">
        <v>315</v>
      </c>
    </row>
    <row r="208" spans="2:25" x14ac:dyDescent="0.3">
      <c r="B208" s="185"/>
      <c r="C208" s="186"/>
      <c r="D208" s="185"/>
      <c r="E208" s="185"/>
      <c r="F208" s="187"/>
      <c r="G208" s="187"/>
      <c r="H208" s="187"/>
      <c r="I208" s="187"/>
      <c r="J208" s="193"/>
      <c r="P208" s="189"/>
      <c r="Q208" s="190"/>
      <c r="R208" s="190"/>
      <c r="S208" s="190"/>
      <c r="T208" s="191"/>
      <c r="V208" s="192" t="s">
        <v>50</v>
      </c>
      <c r="W208" s="192" t="s">
        <v>819</v>
      </c>
      <c r="X208" s="192" t="s">
        <v>104</v>
      </c>
      <c r="Y208" s="192" t="s">
        <v>820</v>
      </c>
    </row>
    <row r="209" spans="2:25" x14ac:dyDescent="0.3">
      <c r="B209" s="185"/>
      <c r="C209" s="186"/>
      <c r="D209" s="185"/>
      <c r="E209" s="185"/>
      <c r="F209" s="187"/>
      <c r="G209" s="187"/>
      <c r="H209" s="187"/>
      <c r="I209" s="187"/>
      <c r="J209" s="193"/>
      <c r="P209" s="189"/>
      <c r="Q209" s="190"/>
      <c r="R209" s="190"/>
      <c r="S209" s="190"/>
      <c r="T209" s="191"/>
      <c r="V209" s="192" t="s">
        <v>50</v>
      </c>
      <c r="W209" s="192" t="s">
        <v>661</v>
      </c>
      <c r="X209" s="192" t="s">
        <v>104</v>
      </c>
      <c r="Y209" s="192" t="s">
        <v>662</v>
      </c>
    </row>
    <row r="210" spans="2:25" x14ac:dyDescent="0.3">
      <c r="B210" s="185"/>
      <c r="C210" s="186"/>
      <c r="D210" s="185"/>
      <c r="E210" s="185"/>
      <c r="F210" s="187"/>
      <c r="G210" s="187"/>
      <c r="H210" s="187"/>
      <c r="I210" s="187"/>
      <c r="J210" s="193"/>
      <c r="P210" s="189"/>
      <c r="Q210" s="190"/>
      <c r="R210" s="190"/>
      <c r="S210" s="190"/>
      <c r="T210" s="191"/>
      <c r="V210" s="192" t="s">
        <v>50</v>
      </c>
      <c r="W210" s="192" t="s">
        <v>722</v>
      </c>
      <c r="X210" s="192" t="s">
        <v>104</v>
      </c>
      <c r="Y210" s="192" t="s">
        <v>736</v>
      </c>
    </row>
    <row r="211" spans="2:25" x14ac:dyDescent="0.3">
      <c r="B211" s="185"/>
      <c r="C211" s="186"/>
      <c r="D211" s="185"/>
      <c r="E211" s="185"/>
      <c r="F211" s="187"/>
      <c r="G211" s="187"/>
      <c r="H211" s="187"/>
      <c r="I211" s="187"/>
      <c r="J211" s="193"/>
      <c r="P211" s="189"/>
      <c r="Q211" s="190"/>
      <c r="R211" s="190"/>
      <c r="S211" s="190"/>
      <c r="T211" s="191"/>
      <c r="V211" s="192" t="s">
        <v>50</v>
      </c>
      <c r="W211" s="192" t="s">
        <v>741</v>
      </c>
      <c r="X211" s="192" t="s">
        <v>104</v>
      </c>
      <c r="Y211" s="192" t="s">
        <v>742</v>
      </c>
    </row>
    <row r="212" spans="2:25" x14ac:dyDescent="0.3">
      <c r="B212" s="185"/>
      <c r="C212" s="186"/>
      <c r="D212" s="185"/>
      <c r="E212" s="185"/>
      <c r="F212" s="187"/>
      <c r="G212" s="187"/>
      <c r="H212" s="187"/>
      <c r="I212" s="187"/>
      <c r="J212" s="193"/>
      <c r="P212" s="189"/>
      <c r="Q212" s="190"/>
      <c r="R212" s="190"/>
      <c r="S212" s="190"/>
      <c r="T212" s="191"/>
      <c r="V212" s="192" t="s">
        <v>50</v>
      </c>
      <c r="W212" s="192" t="s">
        <v>738</v>
      </c>
      <c r="X212" s="192" t="s">
        <v>104</v>
      </c>
      <c r="Y212" s="192" t="s">
        <v>739</v>
      </c>
    </row>
    <row r="213" spans="2:25" x14ac:dyDescent="0.3">
      <c r="B213" s="185"/>
      <c r="C213" s="186"/>
      <c r="D213" s="185"/>
      <c r="E213" s="185"/>
      <c r="F213" s="187"/>
      <c r="G213" s="187"/>
      <c r="H213" s="187"/>
      <c r="I213" s="187"/>
      <c r="J213" s="193"/>
      <c r="P213" s="189"/>
      <c r="Q213" s="190"/>
      <c r="R213" s="190"/>
      <c r="S213" s="190"/>
      <c r="T213" s="191"/>
      <c r="V213" s="192" t="s">
        <v>50</v>
      </c>
      <c r="W213" s="192" t="s">
        <v>822</v>
      </c>
      <c r="X213" s="192" t="s">
        <v>104</v>
      </c>
      <c r="Y213" s="192" t="s">
        <v>823</v>
      </c>
    </row>
    <row r="214" spans="2:25" s="43" customFormat="1" x14ac:dyDescent="0.3"/>
  </sheetData>
  <phoneticPr fontId="13" type="noConversion"/>
  <conditionalFormatting sqref="N5:N213">
    <cfRule type="duplicateValues" dxfId="3" priority="23"/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B8F71-7C0F-45AA-AE4D-0F75EB1E3CC7}">
  <dimension ref="A1:F40"/>
  <sheetViews>
    <sheetView showGridLines="0" topLeftCell="B1" workbookViewId="0">
      <selection activeCell="F33" sqref="F33"/>
    </sheetView>
  </sheetViews>
  <sheetFormatPr defaultColWidth="8.796875" defaultRowHeight="13" x14ac:dyDescent="0.3"/>
  <cols>
    <col min="1" max="1" width="4.69921875" style="24" customWidth="1"/>
    <col min="2" max="2" width="37.796875" style="24" customWidth="1"/>
    <col min="3" max="5" width="16.796875" style="24" customWidth="1"/>
    <col min="6" max="6" width="32.59765625" style="24" customWidth="1"/>
    <col min="7" max="16384" width="8.796875" style="24"/>
  </cols>
  <sheetData>
    <row r="1" spans="1:6" ht="17" x14ac:dyDescent="0.45">
      <c r="B1" s="57" t="s">
        <v>67</v>
      </c>
      <c r="C1" s="26"/>
      <c r="D1" s="26"/>
      <c r="E1" s="26"/>
      <c r="F1" s="26"/>
    </row>
    <row r="2" spans="1:6" ht="17" x14ac:dyDescent="0.45">
      <c r="A2" s="84"/>
      <c r="B2" s="85"/>
      <c r="C2" s="86"/>
      <c r="D2" s="86"/>
      <c r="E2" s="86"/>
      <c r="F2" s="84"/>
    </row>
    <row r="3" spans="1:6" ht="17" x14ac:dyDescent="0.45">
      <c r="B3" s="24" t="s">
        <v>68</v>
      </c>
      <c r="C3" s="3" t="s">
        <v>15</v>
      </c>
      <c r="D3" s="3" t="s">
        <v>16</v>
      </c>
      <c r="E3" s="3" t="s">
        <v>17</v>
      </c>
      <c r="F3" s="3" t="s">
        <v>69</v>
      </c>
    </row>
    <row r="4" spans="1:6" s="25" customFormat="1" ht="34" x14ac:dyDescent="0.3">
      <c r="B4" s="63" t="s">
        <v>47</v>
      </c>
      <c r="C4" s="21" t="s">
        <v>48</v>
      </c>
      <c r="D4" s="20" t="s">
        <v>49</v>
      </c>
      <c r="E4" s="21" t="s">
        <v>50</v>
      </c>
      <c r="F4" s="87"/>
    </row>
    <row r="5" spans="1:6" s="25" customFormat="1" ht="15.5" x14ac:dyDescent="0.3">
      <c r="B5" s="63" t="str">
        <f>'Summary Dashboard'!A71</f>
        <v>Total Units</v>
      </c>
      <c r="C5" s="64">
        <f>'Summary Dashboard'!B71</f>
        <v>23</v>
      </c>
      <c r="D5" s="64">
        <f>'Summary Dashboard'!C71</f>
        <v>11</v>
      </c>
      <c r="E5" s="64">
        <f>'Summary Dashboard'!D71</f>
        <v>169</v>
      </c>
      <c r="F5" s="87">
        <f>SUM(C5:E5)</f>
        <v>203</v>
      </c>
    </row>
    <row r="6" spans="1:6" s="25" customFormat="1" ht="15.5" x14ac:dyDescent="0.3">
      <c r="B6" s="63" t="str">
        <f>'Summary Dashboard'!A72</f>
        <v>Total Tenants</v>
      </c>
      <c r="C6" s="64">
        <f>'Summary Dashboard'!B72</f>
        <v>19</v>
      </c>
      <c r="D6" s="64">
        <f>'Summary Dashboard'!C72</f>
        <v>9</v>
      </c>
      <c r="E6" s="64">
        <f>'Summary Dashboard'!D72</f>
        <v>88</v>
      </c>
      <c r="F6" s="87">
        <f>SUM(C6:E6)</f>
        <v>116</v>
      </c>
    </row>
    <row r="7" spans="1:6" s="25" customFormat="1" ht="15.5" x14ac:dyDescent="0.3">
      <c r="B7" s="63" t="str">
        <f>'Summary Dashboard'!A73</f>
        <v>Total POH</v>
      </c>
      <c r="C7" s="64">
        <f>'Summary Dashboard'!B73</f>
        <v>17</v>
      </c>
      <c r="D7" s="64">
        <f>'Summary Dashboard'!C73</f>
        <v>11</v>
      </c>
      <c r="E7" s="64">
        <f>'Summary Dashboard'!D73</f>
        <v>133</v>
      </c>
      <c r="F7" s="87">
        <f>SUM(C7:E7)</f>
        <v>161</v>
      </c>
    </row>
    <row r="8" spans="1:6" s="25" customFormat="1" ht="15.5" x14ac:dyDescent="0.3">
      <c r="B8" s="63" t="str">
        <f>'Summary Dashboard'!A76</f>
        <v>Average Gross Rent</v>
      </c>
      <c r="C8" s="65">
        <f>'Summary Dashboard'!B76</f>
        <v>913.42105263157896</v>
      </c>
      <c r="D8" s="65">
        <f>'Summary Dashboard'!C76</f>
        <v>975</v>
      </c>
      <c r="E8" s="65">
        <f>'Summary Dashboard'!D76</f>
        <v>896.7045454545455</v>
      </c>
      <c r="F8" s="87"/>
    </row>
    <row r="9" spans="1:6" s="25" customFormat="1" ht="16" thickBot="1" x14ac:dyDescent="0.35">
      <c r="A9" s="83"/>
      <c r="B9" s="81"/>
      <c r="C9" s="82"/>
      <c r="D9" s="82"/>
      <c r="E9" s="82"/>
      <c r="F9" s="82"/>
    </row>
    <row r="10" spans="1:6" s="25" customFormat="1" ht="17" x14ac:dyDescent="0.3">
      <c r="B10" s="67" t="s">
        <v>70</v>
      </c>
      <c r="C10" s="68">
        <f>SUM(C19:E19)</f>
        <v>974804.47999999986</v>
      </c>
      <c r="D10" s="66"/>
      <c r="E10" s="66"/>
      <c r="F10" s="66"/>
    </row>
    <row r="11" spans="1:6" s="25" customFormat="1" ht="17" x14ac:dyDescent="0.3">
      <c r="B11" s="69" t="s">
        <v>71</v>
      </c>
      <c r="C11" s="70">
        <f>SUM(C31:E31)</f>
        <v>577434.87</v>
      </c>
      <c r="D11" s="66"/>
      <c r="E11" s="66"/>
      <c r="F11" s="66"/>
    </row>
    <row r="12" spans="1:6" s="25" customFormat="1" ht="17.5" thickBot="1" x14ac:dyDescent="0.35">
      <c r="B12" s="71" t="s">
        <v>72</v>
      </c>
      <c r="C12" s="72">
        <f>SUM(C33:E33)</f>
        <v>397369.60999999987</v>
      </c>
      <c r="D12" s="66"/>
      <c r="E12" s="66"/>
      <c r="F12" s="66"/>
    </row>
    <row r="13" spans="1:6" s="25" customFormat="1" ht="17" x14ac:dyDescent="0.45">
      <c r="B13" s="58" t="s">
        <v>73</v>
      </c>
      <c r="C13" s="59" t="s">
        <v>74</v>
      </c>
      <c r="D13" s="60"/>
      <c r="E13" s="60"/>
      <c r="F13" s="60"/>
    </row>
    <row r="14" spans="1:6" s="25" customFormat="1" ht="15.5" x14ac:dyDescent="0.3">
      <c r="A14" s="83"/>
      <c r="B14" s="81"/>
      <c r="C14" s="82"/>
      <c r="D14" s="82"/>
      <c r="E14" s="82"/>
      <c r="F14" s="82"/>
    </row>
    <row r="15" spans="1:6" ht="17" x14ac:dyDescent="0.45">
      <c r="B15" s="22" t="s">
        <v>75</v>
      </c>
      <c r="C15" s="51">
        <f>+SUMIF('Central 2'!$P$40:$P$82,'Adjusted Combo P&amp;L'!B15,'Central 2'!$O$40:$O$82)</f>
        <v>148781.46000000002</v>
      </c>
      <c r="D15" s="51">
        <f>+SUMIF('Central 3'!$P$27:$P$69,'Adjusted Combo P&amp;L'!B15,'Central 3'!$O$27:$O$69)</f>
        <v>76417.989999999991</v>
      </c>
      <c r="E15" s="51">
        <f>+SUMIF('Turner Park'!$Q$150:$Q$196,'Adjusted Combo P&amp;L'!B15,'Turner Park'!$P$150:$P$196)</f>
        <v>762478.59</v>
      </c>
      <c r="F15" s="88">
        <f>SUM(C15:E15)</f>
        <v>987678.04</v>
      </c>
    </row>
    <row r="16" spans="1:6" ht="17" x14ac:dyDescent="0.45">
      <c r="B16" s="23" t="s">
        <v>76</v>
      </c>
      <c r="C16" s="51">
        <f>+SUMIF('Central 2'!$P$40:$P$82,'Adjusted Combo P&amp;L'!B16,'Central 2'!$O$40:$O$82)</f>
        <v>3518.46</v>
      </c>
      <c r="D16" s="51">
        <f>+SUMIF('Central 3'!$P$27:$P$69,'Adjusted Combo P&amp;L'!B16,'Central 3'!$O$27:$O$69)</f>
        <v>2016.5</v>
      </c>
      <c r="E16" s="51">
        <f>+SUMIF('Turner Park'!$Q$150:$Q$196,'Adjusted Combo P&amp;L'!B16,'Turner Park'!$P$150:$P$196)</f>
        <v>36122.32</v>
      </c>
      <c r="F16" s="88">
        <f>SUM(C16:E16)</f>
        <v>41657.279999999999</v>
      </c>
    </row>
    <row r="17" spans="2:6" ht="17" x14ac:dyDescent="0.45">
      <c r="B17" s="23" t="s">
        <v>77</v>
      </c>
      <c r="C17" s="51">
        <f>+SUMIF('Central 2'!$P$40:$P$82,'Adjusted Combo P&amp;L'!B17,'Central 2'!$O$40:$O$82)</f>
        <v>3186.1099999999997</v>
      </c>
      <c r="D17" s="51">
        <f>+SUMIF('Central 3'!$P$27:$P$69,'Adjusted Combo P&amp;L'!B17,'Central 3'!$O$27:$O$69)</f>
        <v>3078</v>
      </c>
      <c r="E17" s="51">
        <f>+SUMIF('Turner Park'!$Q$150:$Q$196,'Adjusted Combo P&amp;L'!B17,'Turner Park'!$P$150:$P$196)</f>
        <v>15361.57</v>
      </c>
      <c r="F17" s="88">
        <f>SUM(C17:E17)</f>
        <v>21625.68</v>
      </c>
    </row>
    <row r="18" spans="2:6" ht="17" x14ac:dyDescent="0.45">
      <c r="B18" s="27" t="s">
        <v>78</v>
      </c>
      <c r="C18" s="52">
        <f>+SUMIF('Central 2'!$P$40:$P$82,'Adjusted Combo P&amp;L'!B18,'Central 2'!$O$40:$O$82)*-1</f>
        <v>-12394.98</v>
      </c>
      <c r="D18" s="52">
        <f>+SUMIF('Central 3'!$P$27:$P$69,'Adjusted Combo P&amp;L'!B18,'Central 3'!$O$27:$O$69)*-1</f>
        <v>-4378.41</v>
      </c>
      <c r="E18" s="53">
        <f>+SUMIF('Turner Park'!$Q$150:$Q$196,'Adjusted Combo P&amp;L'!B18,'Turner Park'!$P$150:$P$196)*-1</f>
        <v>-59383.13</v>
      </c>
      <c r="F18" s="89">
        <f>SUM(C18:E18)</f>
        <v>-76156.51999999999</v>
      </c>
    </row>
    <row r="19" spans="2:6" ht="17" x14ac:dyDescent="0.45">
      <c r="B19" s="22" t="s">
        <v>70</v>
      </c>
      <c r="C19" s="50">
        <f>SUM(C15:C18)</f>
        <v>143091.04999999999</v>
      </c>
      <c r="D19" s="50">
        <f>SUM(D15:D18)</f>
        <v>77134.079999999987</v>
      </c>
      <c r="E19" s="50">
        <f>SUM(E15:E18)</f>
        <v>754579.34999999986</v>
      </c>
      <c r="F19" s="88">
        <f>SUM(C19:E19)</f>
        <v>974804.47999999986</v>
      </c>
    </row>
    <row r="20" spans="2:6" ht="17" x14ac:dyDescent="0.3">
      <c r="B20" s="22"/>
      <c r="F20" s="77"/>
    </row>
    <row r="21" spans="2:6" ht="17" x14ac:dyDescent="0.3">
      <c r="B21" s="22" t="s">
        <v>79</v>
      </c>
      <c r="C21" s="47"/>
      <c r="F21" s="77"/>
    </row>
    <row r="22" spans="2:6" ht="17" x14ac:dyDescent="0.45">
      <c r="B22" s="23" t="s">
        <v>80</v>
      </c>
      <c r="C22" s="51">
        <f>+SUMIF('Central 2'!$P$40:$P$82,'Adjusted Combo P&amp;L'!B22,'Central 2'!$O$40:$O$82)</f>
        <v>7069.87</v>
      </c>
      <c r="D22" s="51">
        <f>+SUMIF('Central 3'!$P$27:$P$69,'Adjusted Combo P&amp;L'!B22,'Central 3'!$O$27:$O$69)</f>
        <v>5770.56</v>
      </c>
      <c r="E22" s="51">
        <f>+SUMIF('Turner Park'!$Q$150:$Q$196,'Adjusted Combo P&amp;L'!B22,'Turner Park'!$P$150:$P$196)</f>
        <v>125521.28</v>
      </c>
      <c r="F22" s="88">
        <f>SUM(C22:E22)</f>
        <v>138361.71</v>
      </c>
    </row>
    <row r="23" spans="2:6" ht="17" x14ac:dyDescent="0.45">
      <c r="B23" s="23" t="s">
        <v>81</v>
      </c>
      <c r="C23" s="51">
        <f>+SUMIF('Central 2'!$P$40:$P$82,'Adjusted Combo P&amp;L'!B23,'Central 2'!$O$40:$O$82)</f>
        <v>5253.6</v>
      </c>
      <c r="D23" s="51">
        <f>+SUMIF('Central 3'!$P$27:$P$69,'Adjusted Combo P&amp;L'!B23,'Central 3'!$O$27:$O$69)</f>
        <v>2819.04</v>
      </c>
      <c r="E23" s="51">
        <f>+SUMIF('Turner Park'!$Q$150:$Q$196,'Adjusted Combo P&amp;L'!B23,'Turner Park'!$P$150:$P$196)</f>
        <v>33342.480000000003</v>
      </c>
      <c r="F23" s="88">
        <f>SUM(C23:E23)</f>
        <v>41415.120000000003</v>
      </c>
    </row>
    <row r="24" spans="2:6" ht="17" x14ac:dyDescent="0.45">
      <c r="B24" s="23" t="s">
        <v>82</v>
      </c>
      <c r="C24" s="51">
        <f>+SUMIF('Central 2'!$P$40:$P$82,'Adjusted Combo P&amp;L'!B24,'Central 2'!$O$40:$O$82)</f>
        <v>9765.2000000000007</v>
      </c>
      <c r="D24" s="51">
        <f>+SUMIF('Central 3'!$P$27:$P$69,'Adjusted Combo P&amp;L'!B24,'Central 3'!$O$27:$O$69)</f>
        <v>9421.3700000000008</v>
      </c>
      <c r="E24" s="51">
        <f>+SUMIF('Turner Park'!$Q$150:$Q$196,'Adjusted Combo P&amp;L'!B24,'Turner Park'!$P$150:$P$196)</f>
        <v>84315.3</v>
      </c>
      <c r="F24" s="88">
        <f>SUM(C24:E24)</f>
        <v>103501.87</v>
      </c>
    </row>
    <row r="25" spans="2:6" ht="17" x14ac:dyDescent="0.45">
      <c r="B25" s="23" t="s">
        <v>83</v>
      </c>
      <c r="C25" s="51">
        <f>+SUMIF('Central 2'!$P$40:$P$82,'Adjusted Combo P&amp;L'!B25,'Central 2'!$O$40:$O$82)</f>
        <v>8280</v>
      </c>
      <c r="D25" s="51">
        <f>+SUMIF('Central 3'!$P$27:$P$69,'Adjusted Combo P&amp;L'!B25,'Central 3'!$O$27:$O$69)</f>
        <v>3960</v>
      </c>
      <c r="E25" s="51">
        <f>+SUMIF('Turner Park'!$Q$150:$Q$196,'Adjusted Combo P&amp;L'!B25,'Turner Park'!$P$150:$P$196)</f>
        <v>60840</v>
      </c>
      <c r="F25" s="88">
        <f>SUM(C25:E25)</f>
        <v>73080</v>
      </c>
    </row>
    <row r="26" spans="2:6" ht="17" x14ac:dyDescent="0.45">
      <c r="B26" s="23" t="s">
        <v>84</v>
      </c>
      <c r="C26" s="51">
        <f>+SUMIF('Central 2'!$P$40:$P$82,'Adjusted Combo P&amp;L'!B26,'Central 2'!$O$40:$O$82)</f>
        <v>7554.3899999999994</v>
      </c>
      <c r="D26" s="51">
        <f>+SUMIF('Central 3'!$P$27:$P$69,'Adjusted Combo P&amp;L'!B26,'Central 3'!$O$27:$O$69)</f>
        <v>15087.6</v>
      </c>
      <c r="E26" s="51">
        <f>+SUMIF('Turner Park'!$Q$150:$Q$196,'Adjusted Combo P&amp;L'!B26,'Turner Park'!$P$150:$P$196)</f>
        <v>84299.17</v>
      </c>
      <c r="F26" s="88">
        <f>SUM(C26:E26)</f>
        <v>106941.16</v>
      </c>
    </row>
    <row r="27" spans="2:6" ht="17" x14ac:dyDescent="0.45">
      <c r="B27" s="23" t="s">
        <v>85</v>
      </c>
      <c r="C27" s="51">
        <f>+SUMIF('Central 2'!$P$40:$P$82,'Adjusted Combo P&amp;L'!B27,'Central 2'!$O$40:$O$82)</f>
        <v>3460</v>
      </c>
      <c r="D27" s="51">
        <f>+SUMIF('Central 3'!$P$27:$P$69,'Adjusted Combo P&amp;L'!B27,'Central 3'!$O$27:$O$69)</f>
        <v>1640</v>
      </c>
      <c r="E27" s="51">
        <f>+SUMIF('Turner Park'!$Q$150:$Q$196,'Adjusted Combo P&amp;L'!B27,'Turner Park'!$P$150:$P$196)</f>
        <v>18160</v>
      </c>
      <c r="F27" s="88">
        <f>SUM(C27:E27)</f>
        <v>23260</v>
      </c>
    </row>
    <row r="28" spans="2:6" ht="17" x14ac:dyDescent="0.45">
      <c r="B28" s="23" t="s">
        <v>86</v>
      </c>
      <c r="C28" s="51">
        <f>+SUMIF('Central 2'!$P$40:$P$82,'Adjusted Combo P&amp;L'!B28,'Central 2'!$O$40:$O$82)</f>
        <v>0</v>
      </c>
      <c r="D28" s="51">
        <f>+SUMIF('Central 3'!$P$27:$P$69,'Adjusted Combo P&amp;L'!B28,'Central 3'!$O$27:$O$69)</f>
        <v>0</v>
      </c>
      <c r="E28" s="51">
        <f>+SUMIF('Turner Park'!$Q$150:$Q$196,'Adjusted Combo P&amp;L'!B28,'Turner Park'!$P$150:$P$196)</f>
        <v>11418.52</v>
      </c>
      <c r="F28" s="88">
        <f>SUM(C28:E28)</f>
        <v>11418.52</v>
      </c>
    </row>
    <row r="29" spans="2:6" ht="17" x14ac:dyDescent="0.45">
      <c r="B29" s="23" t="s">
        <v>87</v>
      </c>
      <c r="C29" s="51">
        <f>+SUMIF('Central 2'!$P$40:$P$82,'Adjusted Combo P&amp;L'!B29,'Central 2'!$O$40:$O$82)</f>
        <v>7709.86</v>
      </c>
      <c r="D29" s="51">
        <f>+SUMIF('Central 3'!$P$27:$P$69,'Adjusted Combo P&amp;L'!B29,'Central 3'!$O$27:$O$69)</f>
        <v>4094.01</v>
      </c>
      <c r="E29" s="51">
        <f>+SUMIF('Turner Park'!$Q$150:$Q$196,'Adjusted Combo P&amp;L'!B29,'Turner Park'!$P$150:$P$196)</f>
        <v>41402.65</v>
      </c>
      <c r="F29" s="88">
        <f>SUM(C29:E29)</f>
        <v>53206.520000000004</v>
      </c>
    </row>
    <row r="30" spans="2:6" ht="17" x14ac:dyDescent="0.45">
      <c r="B30" s="27" t="s">
        <v>88</v>
      </c>
      <c r="C30" s="52">
        <f>+SUMIF('Central 2'!$P$40:$P$82,'Adjusted Combo P&amp;L'!B30,'Central 2'!$O$40:$O$82)</f>
        <v>2465.56</v>
      </c>
      <c r="D30" s="52">
        <f>+SUMIF('Central 3'!$P$27:$P$69,'Adjusted Combo P&amp;L'!B30,'Central 3'!$O$27:$O$69)</f>
        <v>1182.3699999999999</v>
      </c>
      <c r="E30" s="52">
        <f>+SUMIF('Turner Park'!$Q$150:$Q$196,'Adjusted Combo P&amp;L'!B30,'Turner Park'!$P$150:$P$196)</f>
        <v>22602.04</v>
      </c>
      <c r="F30" s="88">
        <f>SUM(C30:E30)</f>
        <v>26249.97</v>
      </c>
    </row>
    <row r="31" spans="2:6" ht="17" x14ac:dyDescent="0.45">
      <c r="B31" s="22" t="s">
        <v>71</v>
      </c>
      <c r="C31" s="28">
        <f>SUM(C22:C30)</f>
        <v>51558.479999999996</v>
      </c>
      <c r="D31" s="28">
        <f>SUM(D22:D30)</f>
        <v>43974.950000000004</v>
      </c>
      <c r="E31" s="28">
        <f>SUM(E22:E30)</f>
        <v>481901.44</v>
      </c>
      <c r="F31" s="88">
        <f>SUM(C31:E31)</f>
        <v>577434.87</v>
      </c>
    </row>
    <row r="32" spans="2:6" ht="17" x14ac:dyDescent="0.3">
      <c r="B32" s="23" t="s">
        <v>20</v>
      </c>
      <c r="C32" s="48">
        <f>C31/C19</f>
        <v>0.36031939104507238</v>
      </c>
      <c r="D32" s="48">
        <f>D31/D19</f>
        <v>0.57011051405552526</v>
      </c>
      <c r="E32" s="48">
        <f>E31/E19</f>
        <v>0.63863587043562764</v>
      </c>
      <c r="F32" s="90">
        <f>F31/F19</f>
        <v>0.59235968016888896</v>
      </c>
    </row>
    <row r="33" spans="1:6" ht="17" x14ac:dyDescent="0.3">
      <c r="B33" s="22" t="s">
        <v>72</v>
      </c>
      <c r="C33" s="49">
        <f>C19-C31</f>
        <v>91532.569999999992</v>
      </c>
      <c r="D33" s="49">
        <f>D19-D31</f>
        <v>33159.129999999983</v>
      </c>
      <c r="E33" s="49">
        <f>E19-E31</f>
        <v>272677.90999999986</v>
      </c>
      <c r="F33" s="88">
        <f>SUM(C33:E33)</f>
        <v>397369.60999999987</v>
      </c>
    </row>
    <row r="34" spans="1:6" ht="15.5" x14ac:dyDescent="0.3">
      <c r="A34" s="83"/>
      <c r="B34" s="81"/>
      <c r="C34" s="82"/>
      <c r="D34" s="82"/>
      <c r="E34" s="82"/>
      <c r="F34" s="82"/>
    </row>
    <row r="40" spans="1:6" x14ac:dyDescent="0.3">
      <c r="C40" s="54"/>
      <c r="D40" s="55"/>
      <c r="E40" s="55"/>
      <c r="F40" s="55"/>
    </row>
  </sheetData>
  <phoneticPr fontId="1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59197-7B7E-4EFF-B65E-528AAB259CA1}">
  <dimension ref="A2:X97"/>
  <sheetViews>
    <sheetView topLeftCell="A42" workbookViewId="0">
      <selection activeCell="F71" sqref="F71"/>
    </sheetView>
  </sheetViews>
  <sheetFormatPr defaultColWidth="13.19921875" defaultRowHeight="13" x14ac:dyDescent="0.3"/>
  <cols>
    <col min="1" max="1" width="4.5" style="97" customWidth="1"/>
    <col min="2" max="2" width="45.69921875" style="97" bestFit="1" customWidth="1"/>
    <col min="3" max="23" width="12.69921875" style="97" customWidth="1"/>
    <col min="24" max="24" width="36.19921875" style="97" customWidth="1"/>
    <col min="25" max="16384" width="13.19921875" style="97"/>
  </cols>
  <sheetData>
    <row r="2" spans="2:24" x14ac:dyDescent="0.3">
      <c r="B2" s="24"/>
      <c r="C2" s="115"/>
      <c r="D2" s="115"/>
      <c r="E2" s="115"/>
      <c r="F2" s="115"/>
      <c r="G2" s="115"/>
      <c r="H2" s="115"/>
      <c r="I2" s="115"/>
      <c r="J2" s="115"/>
      <c r="K2" s="24"/>
      <c r="L2" s="115"/>
      <c r="M2" s="115"/>
      <c r="N2" s="115"/>
      <c r="O2" s="115"/>
      <c r="P2" s="115"/>
      <c r="Q2" s="115"/>
      <c r="R2" s="115"/>
      <c r="S2" s="115"/>
      <c r="T2" s="115"/>
      <c r="U2" s="24"/>
    </row>
    <row r="3" spans="2:24" x14ac:dyDescent="0.3">
      <c r="B3" s="97" t="s">
        <v>910</v>
      </c>
    </row>
    <row r="4" spans="2:24" x14ac:dyDescent="0.3">
      <c r="B4" s="97" t="s">
        <v>911</v>
      </c>
    </row>
    <row r="5" spans="2:24" x14ac:dyDescent="0.3">
      <c r="B5" s="97" t="s">
        <v>912</v>
      </c>
      <c r="K5" s="24"/>
    </row>
    <row r="7" spans="2:24" s="114" customFormat="1" ht="43.5" x14ac:dyDescent="0.3">
      <c r="B7" s="94" t="s">
        <v>90</v>
      </c>
      <c r="C7" s="95" t="s">
        <v>91</v>
      </c>
      <c r="D7" s="95" t="s">
        <v>92</v>
      </c>
      <c r="E7" s="95" t="s">
        <v>93</v>
      </c>
      <c r="F7" s="95" t="s">
        <v>94</v>
      </c>
      <c r="G7" s="95" t="s">
        <v>95</v>
      </c>
      <c r="H7" s="95" t="s">
        <v>96</v>
      </c>
      <c r="I7" s="95" t="s">
        <v>69</v>
      </c>
      <c r="K7" s="119" t="s">
        <v>97</v>
      </c>
      <c r="L7" s="120" t="s">
        <v>53</v>
      </c>
      <c r="M7" s="120" t="s">
        <v>92</v>
      </c>
      <c r="N7" s="120" t="s">
        <v>98</v>
      </c>
      <c r="O7" s="121" t="s">
        <v>99</v>
      </c>
      <c r="P7" s="122" t="s">
        <v>100</v>
      </c>
      <c r="Q7" s="122" t="s">
        <v>101</v>
      </c>
      <c r="R7" s="122" t="s">
        <v>102</v>
      </c>
      <c r="S7" s="123" t="s">
        <v>103</v>
      </c>
      <c r="U7" s="124" t="s">
        <v>97</v>
      </c>
      <c r="V7" s="125" t="s">
        <v>92</v>
      </c>
      <c r="W7" s="125" t="s">
        <v>93</v>
      </c>
      <c r="X7" s="126" t="s">
        <v>98</v>
      </c>
    </row>
    <row r="8" spans="2:24" x14ac:dyDescent="0.3">
      <c r="B8" s="127" t="s">
        <v>124</v>
      </c>
      <c r="C8" s="127">
        <v>535</v>
      </c>
      <c r="D8" s="127" t="s">
        <v>125</v>
      </c>
      <c r="E8" s="127" t="s">
        <v>107</v>
      </c>
      <c r="F8" s="127">
        <v>0</v>
      </c>
      <c r="G8" s="127">
        <v>585</v>
      </c>
      <c r="H8" s="127">
        <v>0</v>
      </c>
      <c r="I8" s="127">
        <v>585</v>
      </c>
      <c r="K8" s="110" t="s">
        <v>48</v>
      </c>
      <c r="L8" s="110" t="s">
        <v>54</v>
      </c>
      <c r="M8" s="110" t="s">
        <v>126</v>
      </c>
      <c r="N8" s="110" t="s">
        <v>127</v>
      </c>
      <c r="O8" s="111" t="s">
        <v>128</v>
      </c>
      <c r="P8" s="112">
        <v>2018</v>
      </c>
      <c r="Q8" s="112" t="s">
        <v>117</v>
      </c>
      <c r="R8" s="112" t="s">
        <v>112</v>
      </c>
      <c r="S8" s="113">
        <v>39748</v>
      </c>
      <c r="U8" s="97" t="s">
        <v>48</v>
      </c>
      <c r="V8" s="97" t="s">
        <v>125</v>
      </c>
      <c r="W8" s="97" t="s">
        <v>107</v>
      </c>
      <c r="X8" s="97" t="s">
        <v>129</v>
      </c>
    </row>
    <row r="9" spans="2:24" x14ac:dyDescent="0.3">
      <c r="B9" s="127" t="s">
        <v>130</v>
      </c>
      <c r="C9" s="127">
        <v>21648</v>
      </c>
      <c r="D9" s="127" t="s">
        <v>131</v>
      </c>
      <c r="E9" s="127" t="s">
        <v>104</v>
      </c>
      <c r="F9" s="127">
        <v>300</v>
      </c>
      <c r="G9" s="127">
        <v>675</v>
      </c>
      <c r="H9" s="127">
        <v>0</v>
      </c>
      <c r="I9" s="127">
        <v>975</v>
      </c>
      <c r="K9" s="110" t="s">
        <v>48</v>
      </c>
      <c r="L9" s="110" t="s">
        <v>54</v>
      </c>
      <c r="M9" s="110" t="s">
        <v>132</v>
      </c>
      <c r="N9" s="110" t="s">
        <v>133</v>
      </c>
      <c r="O9" s="111" t="s">
        <v>134</v>
      </c>
      <c r="P9" s="112">
        <v>2018</v>
      </c>
      <c r="Q9" s="112" t="s">
        <v>117</v>
      </c>
      <c r="R9" s="112" t="s">
        <v>106</v>
      </c>
      <c r="S9" s="113">
        <v>39748</v>
      </c>
      <c r="U9" s="97" t="s">
        <v>48</v>
      </c>
      <c r="V9" s="97" t="s">
        <v>131</v>
      </c>
      <c r="W9" s="97" t="s">
        <v>104</v>
      </c>
      <c r="X9" s="97" t="s">
        <v>135</v>
      </c>
    </row>
    <row r="10" spans="2:24" x14ac:dyDescent="0.3">
      <c r="B10" s="127" t="s">
        <v>136</v>
      </c>
      <c r="C10" s="127">
        <v>21195</v>
      </c>
      <c r="D10" s="127" t="s">
        <v>137</v>
      </c>
      <c r="E10" s="127" t="s">
        <v>104</v>
      </c>
      <c r="F10" s="127">
        <v>300</v>
      </c>
      <c r="G10" s="127">
        <v>675</v>
      </c>
      <c r="H10" s="127">
        <v>0</v>
      </c>
      <c r="I10" s="127">
        <v>975</v>
      </c>
      <c r="K10" s="110" t="s">
        <v>48</v>
      </c>
      <c r="L10" s="110" t="s">
        <v>54</v>
      </c>
      <c r="M10" s="110" t="s">
        <v>138</v>
      </c>
      <c r="N10" s="110" t="s">
        <v>139</v>
      </c>
      <c r="O10" s="111" t="s">
        <v>140</v>
      </c>
      <c r="P10" s="112">
        <v>2018</v>
      </c>
      <c r="Q10" s="112" t="s">
        <v>141</v>
      </c>
      <c r="R10" s="112" t="s">
        <v>106</v>
      </c>
      <c r="S10" s="113">
        <v>46958.87</v>
      </c>
      <c r="U10" s="97" t="s">
        <v>48</v>
      </c>
      <c r="V10" s="97" t="s">
        <v>137</v>
      </c>
      <c r="W10" s="97" t="s">
        <v>104</v>
      </c>
      <c r="X10" s="97" t="s">
        <v>142</v>
      </c>
    </row>
    <row r="11" spans="2:24" x14ac:dyDescent="0.3">
      <c r="B11" s="127" t="s">
        <v>143</v>
      </c>
      <c r="C11" s="127">
        <v>538</v>
      </c>
      <c r="D11" s="127" t="s">
        <v>144</v>
      </c>
      <c r="E11" s="127" t="s">
        <v>107</v>
      </c>
      <c r="F11" s="127">
        <v>0</v>
      </c>
      <c r="G11" s="127">
        <v>585</v>
      </c>
      <c r="H11" s="127">
        <v>0</v>
      </c>
      <c r="I11" s="127">
        <v>585</v>
      </c>
      <c r="K11" s="110" t="s">
        <v>48</v>
      </c>
      <c r="L11" s="110" t="s">
        <v>54</v>
      </c>
      <c r="M11" s="110" t="s">
        <v>145</v>
      </c>
      <c r="N11" s="110" t="s">
        <v>146</v>
      </c>
      <c r="O11" s="111" t="s">
        <v>147</v>
      </c>
      <c r="P11" s="112">
        <v>2018</v>
      </c>
      <c r="Q11" s="112" t="s">
        <v>141</v>
      </c>
      <c r="R11" s="112" t="s">
        <v>106</v>
      </c>
      <c r="S11" s="113">
        <v>46958.87</v>
      </c>
      <c r="U11" s="97" t="s">
        <v>48</v>
      </c>
      <c r="V11" s="97" t="s">
        <v>144</v>
      </c>
      <c r="W11" s="97" t="s">
        <v>107</v>
      </c>
      <c r="X11" s="97" t="s">
        <v>148</v>
      </c>
    </row>
    <row r="12" spans="2:24" x14ac:dyDescent="0.3">
      <c r="B12" s="127" t="s">
        <v>149</v>
      </c>
      <c r="C12" s="127">
        <v>20764</v>
      </c>
      <c r="D12" s="127" t="s">
        <v>138</v>
      </c>
      <c r="E12" s="127" t="s">
        <v>104</v>
      </c>
      <c r="F12" s="127">
        <v>300</v>
      </c>
      <c r="G12" s="127">
        <v>675</v>
      </c>
      <c r="H12" s="127">
        <v>0</v>
      </c>
      <c r="I12" s="127">
        <v>975</v>
      </c>
      <c r="K12" s="110" t="s">
        <v>48</v>
      </c>
      <c r="L12" s="110" t="s">
        <v>54</v>
      </c>
      <c r="M12" s="110" t="s">
        <v>150</v>
      </c>
      <c r="N12" s="110" t="s">
        <v>151</v>
      </c>
      <c r="O12" s="111" t="s">
        <v>152</v>
      </c>
      <c r="P12" s="112">
        <v>2018</v>
      </c>
      <c r="Q12" s="112" t="s">
        <v>141</v>
      </c>
      <c r="R12" s="112" t="s">
        <v>106</v>
      </c>
      <c r="S12" s="113">
        <v>46958.87</v>
      </c>
      <c r="U12" s="97" t="s">
        <v>48</v>
      </c>
      <c r="V12" s="97" t="s">
        <v>138</v>
      </c>
      <c r="W12" s="97" t="s">
        <v>104</v>
      </c>
      <c r="X12" s="97" t="s">
        <v>139</v>
      </c>
    </row>
    <row r="13" spans="2:24" x14ac:dyDescent="0.3">
      <c r="B13" s="127" t="s">
        <v>153</v>
      </c>
      <c r="C13" s="127">
        <v>21184</v>
      </c>
      <c r="D13" s="127" t="s">
        <v>145</v>
      </c>
      <c r="E13" s="127" t="s">
        <v>104</v>
      </c>
      <c r="F13" s="127">
        <v>300</v>
      </c>
      <c r="G13" s="127">
        <v>675</v>
      </c>
      <c r="H13" s="127">
        <v>0</v>
      </c>
      <c r="I13" s="127">
        <v>975</v>
      </c>
      <c r="K13" s="110" t="s">
        <v>48</v>
      </c>
      <c r="L13" s="110" t="s">
        <v>54</v>
      </c>
      <c r="M13" s="110" t="s">
        <v>154</v>
      </c>
      <c r="N13" s="110" t="s">
        <v>155</v>
      </c>
      <c r="O13" s="111" t="s">
        <v>156</v>
      </c>
      <c r="P13" s="112">
        <v>2018</v>
      </c>
      <c r="Q13" s="112" t="s">
        <v>157</v>
      </c>
      <c r="R13" s="112" t="s">
        <v>106</v>
      </c>
      <c r="S13" s="113">
        <v>44639.46</v>
      </c>
      <c r="U13" s="97" t="s">
        <v>48</v>
      </c>
      <c r="V13" s="97" t="s">
        <v>145</v>
      </c>
      <c r="W13" s="97" t="s">
        <v>104</v>
      </c>
      <c r="X13" s="97" t="s">
        <v>146</v>
      </c>
    </row>
    <row r="14" spans="2:24" x14ac:dyDescent="0.3">
      <c r="B14" s="127" t="s">
        <v>158</v>
      </c>
      <c r="C14" s="127">
        <v>20936</v>
      </c>
      <c r="D14" s="127" t="s">
        <v>150</v>
      </c>
      <c r="E14" s="127" t="s">
        <v>104</v>
      </c>
      <c r="F14" s="127">
        <v>300</v>
      </c>
      <c r="G14" s="127">
        <v>675</v>
      </c>
      <c r="H14" s="127">
        <v>0</v>
      </c>
      <c r="I14" s="127">
        <v>975</v>
      </c>
      <c r="K14" s="110" t="s">
        <v>48</v>
      </c>
      <c r="L14" s="110" t="s">
        <v>54</v>
      </c>
      <c r="M14" s="110" t="s">
        <v>159</v>
      </c>
      <c r="N14" s="110" t="s">
        <v>160</v>
      </c>
      <c r="O14" s="111" t="s">
        <v>161</v>
      </c>
      <c r="P14" s="112">
        <v>2018</v>
      </c>
      <c r="Q14" s="112" t="s">
        <v>162</v>
      </c>
      <c r="R14" s="112" t="s">
        <v>106</v>
      </c>
      <c r="S14" s="113">
        <v>52845.36</v>
      </c>
      <c r="U14" s="97" t="s">
        <v>48</v>
      </c>
      <c r="V14" s="97" t="s">
        <v>150</v>
      </c>
      <c r="W14" s="97" t="s">
        <v>104</v>
      </c>
      <c r="X14" s="97" t="s">
        <v>151</v>
      </c>
    </row>
    <row r="15" spans="2:24" x14ac:dyDescent="0.3">
      <c r="B15" s="127" t="s">
        <v>163</v>
      </c>
      <c r="C15" s="127">
        <v>21556</v>
      </c>
      <c r="D15" s="127" t="s">
        <v>126</v>
      </c>
      <c r="E15" s="127" t="s">
        <v>104</v>
      </c>
      <c r="F15" s="127">
        <v>300</v>
      </c>
      <c r="G15" s="127">
        <v>675</v>
      </c>
      <c r="H15" s="127">
        <v>0</v>
      </c>
      <c r="I15" s="127">
        <v>975</v>
      </c>
      <c r="K15" s="110" t="s">
        <v>48</v>
      </c>
      <c r="L15" s="110" t="s">
        <v>54</v>
      </c>
      <c r="M15" s="110" t="s">
        <v>164</v>
      </c>
      <c r="N15" s="110" t="s">
        <v>165</v>
      </c>
      <c r="O15" s="111" t="s">
        <v>166</v>
      </c>
      <c r="P15" s="112">
        <v>2018</v>
      </c>
      <c r="Q15" s="112" t="s">
        <v>157</v>
      </c>
      <c r="R15" s="112" t="s">
        <v>112</v>
      </c>
      <c r="S15" s="113">
        <v>44639.46</v>
      </c>
      <c r="U15" s="97" t="s">
        <v>48</v>
      </c>
      <c r="V15" s="97" t="s">
        <v>126</v>
      </c>
      <c r="W15" s="97" t="s">
        <v>104</v>
      </c>
      <c r="X15" s="97" t="s">
        <v>127</v>
      </c>
    </row>
    <row r="16" spans="2:24" x14ac:dyDescent="0.3">
      <c r="B16" s="127" t="s">
        <v>167</v>
      </c>
      <c r="C16" s="127">
        <v>21385</v>
      </c>
      <c r="D16" s="127" t="s">
        <v>168</v>
      </c>
      <c r="E16" s="127" t="s">
        <v>104</v>
      </c>
      <c r="F16" s="127">
        <v>300</v>
      </c>
      <c r="G16" s="127">
        <v>675</v>
      </c>
      <c r="H16" s="127">
        <v>0</v>
      </c>
      <c r="I16" s="127">
        <v>975</v>
      </c>
      <c r="K16" s="110" t="s">
        <v>48</v>
      </c>
      <c r="L16" s="110" t="s">
        <v>54</v>
      </c>
      <c r="M16" s="110" t="s">
        <v>169</v>
      </c>
      <c r="N16" s="110" t="s">
        <v>170</v>
      </c>
      <c r="O16" s="111" t="s">
        <v>171</v>
      </c>
      <c r="P16" s="112">
        <v>2018</v>
      </c>
      <c r="Q16" s="112" t="s">
        <v>162</v>
      </c>
      <c r="R16" s="112" t="s">
        <v>106</v>
      </c>
      <c r="S16" s="113">
        <v>52845.36</v>
      </c>
      <c r="U16" s="97" t="s">
        <v>48</v>
      </c>
      <c r="V16" s="97" t="s">
        <v>132</v>
      </c>
      <c r="W16" s="97" t="s">
        <v>104</v>
      </c>
      <c r="X16" s="97" t="s">
        <v>133</v>
      </c>
    </row>
    <row r="17" spans="2:24" x14ac:dyDescent="0.3">
      <c r="B17" s="127" t="s">
        <v>172</v>
      </c>
      <c r="C17" s="127">
        <v>21133</v>
      </c>
      <c r="D17" s="127" t="s">
        <v>173</v>
      </c>
      <c r="E17" s="127" t="s">
        <v>104</v>
      </c>
      <c r="F17" s="127">
        <v>300</v>
      </c>
      <c r="G17" s="127">
        <v>675</v>
      </c>
      <c r="H17" s="127">
        <v>0</v>
      </c>
      <c r="I17" s="127">
        <v>975</v>
      </c>
      <c r="K17" s="110" t="s">
        <v>48</v>
      </c>
      <c r="L17" s="110" t="s">
        <v>54</v>
      </c>
      <c r="M17" s="110" t="s">
        <v>168</v>
      </c>
      <c r="N17" s="110" t="s">
        <v>174</v>
      </c>
      <c r="O17" s="111" t="s">
        <v>175</v>
      </c>
      <c r="P17" s="112">
        <v>2018</v>
      </c>
      <c r="Q17" s="112" t="s">
        <v>117</v>
      </c>
      <c r="R17" s="112" t="s">
        <v>106</v>
      </c>
      <c r="S17" s="113">
        <v>39748</v>
      </c>
      <c r="U17" s="97" t="s">
        <v>48</v>
      </c>
      <c r="V17" s="97" t="s">
        <v>168</v>
      </c>
      <c r="W17" s="97" t="s">
        <v>104</v>
      </c>
      <c r="X17" s="97" t="s">
        <v>174</v>
      </c>
    </row>
    <row r="18" spans="2:24" x14ac:dyDescent="0.3">
      <c r="B18" s="127" t="s">
        <v>176</v>
      </c>
      <c r="C18" s="127">
        <v>21974</v>
      </c>
      <c r="D18" s="127" t="s">
        <v>154</v>
      </c>
      <c r="E18" s="127" t="s">
        <v>104</v>
      </c>
      <c r="F18" s="127">
        <v>300</v>
      </c>
      <c r="G18" s="127">
        <v>675</v>
      </c>
      <c r="H18" s="127">
        <v>0</v>
      </c>
      <c r="I18" s="127">
        <v>975</v>
      </c>
      <c r="K18" s="110" t="s">
        <v>48</v>
      </c>
      <c r="L18" s="110" t="s">
        <v>54</v>
      </c>
      <c r="M18" s="110" t="s">
        <v>177</v>
      </c>
      <c r="N18" s="110" t="s">
        <v>178</v>
      </c>
      <c r="O18" s="111" t="s">
        <v>179</v>
      </c>
      <c r="P18" s="112">
        <v>2018</v>
      </c>
      <c r="Q18" s="112" t="s">
        <v>117</v>
      </c>
      <c r="R18" s="112" t="s">
        <v>112</v>
      </c>
      <c r="S18" s="113">
        <v>39748</v>
      </c>
      <c r="U18" s="97" t="s">
        <v>48</v>
      </c>
      <c r="V18" s="97" t="s">
        <v>173</v>
      </c>
      <c r="W18" s="97" t="s">
        <v>104</v>
      </c>
      <c r="X18" s="97" t="s">
        <v>180</v>
      </c>
    </row>
    <row r="19" spans="2:24" x14ac:dyDescent="0.3">
      <c r="B19" s="127" t="s">
        <v>181</v>
      </c>
      <c r="C19" s="127">
        <v>21229</v>
      </c>
      <c r="D19" s="127" t="s">
        <v>177</v>
      </c>
      <c r="E19" s="127" t="s">
        <v>104</v>
      </c>
      <c r="F19" s="127">
        <v>300</v>
      </c>
      <c r="G19" s="127">
        <v>675</v>
      </c>
      <c r="H19" s="127">
        <v>0</v>
      </c>
      <c r="I19" s="127">
        <v>975</v>
      </c>
      <c r="K19" s="110" t="s">
        <v>48</v>
      </c>
      <c r="L19" s="110" t="s">
        <v>54</v>
      </c>
      <c r="M19" s="110" t="s">
        <v>182</v>
      </c>
      <c r="N19" s="110" t="s">
        <v>183</v>
      </c>
      <c r="O19" s="111" t="s">
        <v>184</v>
      </c>
      <c r="P19" s="112">
        <v>2018</v>
      </c>
      <c r="Q19" s="112" t="s">
        <v>117</v>
      </c>
      <c r="R19" s="112" t="s">
        <v>106</v>
      </c>
      <c r="S19" s="113">
        <v>39748</v>
      </c>
      <c r="U19" s="97" t="s">
        <v>48</v>
      </c>
      <c r="V19" s="97" t="s">
        <v>154</v>
      </c>
      <c r="W19" s="97" t="s">
        <v>104</v>
      </c>
      <c r="X19" s="97" t="s">
        <v>155</v>
      </c>
    </row>
    <row r="20" spans="2:24" x14ac:dyDescent="0.3">
      <c r="B20" s="127" t="s">
        <v>185</v>
      </c>
      <c r="C20" s="127">
        <v>10047</v>
      </c>
      <c r="D20" s="127" t="s">
        <v>182</v>
      </c>
      <c r="E20" s="127" t="s">
        <v>104</v>
      </c>
      <c r="F20" s="127">
        <v>300</v>
      </c>
      <c r="G20" s="127">
        <v>675</v>
      </c>
      <c r="H20" s="127">
        <v>0</v>
      </c>
      <c r="I20" s="127">
        <v>975</v>
      </c>
      <c r="K20" s="110" t="s">
        <v>48</v>
      </c>
      <c r="L20" s="110" t="s">
        <v>54</v>
      </c>
      <c r="M20" s="110" t="s">
        <v>186</v>
      </c>
      <c r="N20" s="110" t="s">
        <v>187</v>
      </c>
      <c r="O20" s="111" t="s">
        <v>188</v>
      </c>
      <c r="P20" s="112">
        <v>2018</v>
      </c>
      <c r="Q20" s="112" t="s">
        <v>117</v>
      </c>
      <c r="R20" s="112" t="s">
        <v>106</v>
      </c>
      <c r="S20" s="113">
        <v>39748</v>
      </c>
      <c r="U20" s="97" t="s">
        <v>48</v>
      </c>
      <c r="V20" s="97" t="s">
        <v>177</v>
      </c>
      <c r="W20" s="97" t="s">
        <v>104</v>
      </c>
      <c r="X20" s="97" t="s">
        <v>178</v>
      </c>
    </row>
    <row r="21" spans="2:24" x14ac:dyDescent="0.3">
      <c r="B21" s="127" t="s">
        <v>189</v>
      </c>
      <c r="C21" s="127">
        <v>8214</v>
      </c>
      <c r="D21" s="127" t="s">
        <v>159</v>
      </c>
      <c r="E21" s="127" t="s">
        <v>104</v>
      </c>
      <c r="F21" s="127">
        <v>300</v>
      </c>
      <c r="G21" s="127">
        <v>675</v>
      </c>
      <c r="H21" s="127">
        <v>0</v>
      </c>
      <c r="I21" s="127">
        <v>975</v>
      </c>
      <c r="K21" s="110" t="s">
        <v>48</v>
      </c>
      <c r="L21" s="110" t="s">
        <v>54</v>
      </c>
      <c r="M21" s="110" t="s">
        <v>137</v>
      </c>
      <c r="N21" s="110" t="s">
        <v>142</v>
      </c>
      <c r="O21" s="111" t="s">
        <v>190</v>
      </c>
      <c r="P21" s="112">
        <v>2019</v>
      </c>
      <c r="Q21" s="112" t="s">
        <v>117</v>
      </c>
      <c r="R21" s="112" t="s">
        <v>106</v>
      </c>
      <c r="S21" s="113">
        <v>41891.980000000003</v>
      </c>
      <c r="U21" s="97" t="s">
        <v>48</v>
      </c>
      <c r="V21" s="97" t="s">
        <v>182</v>
      </c>
      <c r="W21" s="97" t="s">
        <v>104</v>
      </c>
      <c r="X21" s="97" t="s">
        <v>183</v>
      </c>
    </row>
    <row r="22" spans="2:24" x14ac:dyDescent="0.3">
      <c r="B22" s="127" t="s">
        <v>191</v>
      </c>
      <c r="C22" s="127">
        <v>21581</v>
      </c>
      <c r="D22" s="127" t="s">
        <v>164</v>
      </c>
      <c r="E22" s="127" t="s">
        <v>104</v>
      </c>
      <c r="F22" s="127">
        <v>300</v>
      </c>
      <c r="G22" s="127">
        <v>675</v>
      </c>
      <c r="H22" s="127">
        <v>0</v>
      </c>
      <c r="I22" s="127">
        <v>975</v>
      </c>
      <c r="K22" s="110" t="s">
        <v>48</v>
      </c>
      <c r="L22" s="110" t="s">
        <v>54</v>
      </c>
      <c r="M22" s="110" t="s">
        <v>173</v>
      </c>
      <c r="N22" s="110" t="s">
        <v>180</v>
      </c>
      <c r="O22" s="111" t="s">
        <v>192</v>
      </c>
      <c r="P22" s="112">
        <v>2019</v>
      </c>
      <c r="Q22" s="112" t="s">
        <v>117</v>
      </c>
      <c r="R22" s="112" t="s">
        <v>106</v>
      </c>
      <c r="S22" s="113">
        <v>41891.980000000003</v>
      </c>
      <c r="U22" s="97" t="s">
        <v>48</v>
      </c>
      <c r="V22" s="97" t="s">
        <v>159</v>
      </c>
      <c r="W22" s="97" t="s">
        <v>104</v>
      </c>
      <c r="X22" s="97" t="s">
        <v>160</v>
      </c>
    </row>
    <row r="23" spans="2:24" x14ac:dyDescent="0.3">
      <c r="B23" s="127" t="s">
        <v>193</v>
      </c>
      <c r="C23" s="127">
        <v>20818</v>
      </c>
      <c r="D23" s="127" t="s">
        <v>169</v>
      </c>
      <c r="E23" s="127" t="s">
        <v>104</v>
      </c>
      <c r="F23" s="127">
        <v>300</v>
      </c>
      <c r="G23" s="127">
        <v>675</v>
      </c>
      <c r="H23" s="127">
        <v>0</v>
      </c>
      <c r="I23" s="127">
        <v>975</v>
      </c>
      <c r="K23" s="110" t="s">
        <v>48</v>
      </c>
      <c r="L23" s="110" t="s">
        <v>54</v>
      </c>
      <c r="M23" s="110" t="s">
        <v>194</v>
      </c>
      <c r="N23" s="110" t="s">
        <v>195</v>
      </c>
      <c r="O23" s="111" t="s">
        <v>196</v>
      </c>
      <c r="P23" s="112">
        <v>2019</v>
      </c>
      <c r="Q23" s="112" t="s">
        <v>118</v>
      </c>
      <c r="R23" s="112" t="s">
        <v>106</v>
      </c>
      <c r="S23" s="113">
        <v>47113.599999999999</v>
      </c>
      <c r="U23" s="97" t="s">
        <v>48</v>
      </c>
      <c r="V23" s="97" t="s">
        <v>164</v>
      </c>
      <c r="W23" s="97" t="s">
        <v>104</v>
      </c>
      <c r="X23" s="97" t="s">
        <v>165</v>
      </c>
    </row>
    <row r="24" spans="2:24" x14ac:dyDescent="0.3">
      <c r="B24" s="127" t="s">
        <v>197</v>
      </c>
      <c r="C24" s="127">
        <v>21417</v>
      </c>
      <c r="D24" s="127" t="s">
        <v>186</v>
      </c>
      <c r="E24" s="127" t="s">
        <v>104</v>
      </c>
      <c r="F24" s="127">
        <v>300</v>
      </c>
      <c r="G24" s="127">
        <v>675</v>
      </c>
      <c r="H24" s="127">
        <v>0</v>
      </c>
      <c r="I24" s="127">
        <v>975</v>
      </c>
      <c r="K24" s="110" t="s">
        <v>48</v>
      </c>
      <c r="L24" s="110" t="s">
        <v>54</v>
      </c>
      <c r="M24" s="110" t="s">
        <v>131</v>
      </c>
      <c r="N24" s="110" t="s">
        <v>135</v>
      </c>
      <c r="O24" s="111" t="s">
        <v>198</v>
      </c>
      <c r="P24" s="112">
        <v>2019</v>
      </c>
      <c r="Q24" s="112" t="s">
        <v>117</v>
      </c>
      <c r="R24" s="112" t="s">
        <v>106</v>
      </c>
      <c r="S24" s="113">
        <v>41891.980000000003</v>
      </c>
      <c r="U24" s="97" t="s">
        <v>48</v>
      </c>
      <c r="V24" s="97" t="s">
        <v>169</v>
      </c>
      <c r="W24" s="97" t="s">
        <v>104</v>
      </c>
      <c r="X24" s="97" t="s">
        <v>170</v>
      </c>
    </row>
    <row r="25" spans="2:24" x14ac:dyDescent="0.3">
      <c r="B25" s="127" t="s">
        <v>199</v>
      </c>
      <c r="C25" s="127">
        <v>544</v>
      </c>
      <c r="D25" s="127" t="s">
        <v>200</v>
      </c>
      <c r="E25" s="127" t="s">
        <v>107</v>
      </c>
      <c r="F25" s="127">
        <v>0</v>
      </c>
      <c r="G25" s="127">
        <v>585</v>
      </c>
      <c r="H25" s="127">
        <v>0</v>
      </c>
      <c r="I25" s="127">
        <v>585</v>
      </c>
      <c r="U25" s="97" t="s">
        <v>48</v>
      </c>
      <c r="V25" s="97" t="s">
        <v>186</v>
      </c>
      <c r="W25" s="97" t="s">
        <v>104</v>
      </c>
      <c r="X25" s="97" t="s">
        <v>187</v>
      </c>
    </row>
    <row r="26" spans="2:24" x14ac:dyDescent="0.3">
      <c r="B26" s="127" t="s">
        <v>201</v>
      </c>
      <c r="C26" s="127">
        <v>21058</v>
      </c>
      <c r="D26" s="127" t="s">
        <v>194</v>
      </c>
      <c r="E26" s="127" t="s">
        <v>104</v>
      </c>
      <c r="F26" s="127">
        <v>300</v>
      </c>
      <c r="G26" s="127">
        <v>675</v>
      </c>
      <c r="H26" s="127">
        <v>0</v>
      </c>
      <c r="I26" s="127">
        <v>975</v>
      </c>
      <c r="U26" s="97" t="s">
        <v>48</v>
      </c>
      <c r="V26" s="97" t="s">
        <v>200</v>
      </c>
      <c r="W26" s="97" t="s">
        <v>107</v>
      </c>
      <c r="X26" s="97" t="s">
        <v>202</v>
      </c>
    </row>
    <row r="27" spans="2:24" x14ac:dyDescent="0.3">
      <c r="U27" s="97" t="s">
        <v>48</v>
      </c>
      <c r="V27" s="97" t="s">
        <v>194</v>
      </c>
      <c r="W27" s="97" t="s">
        <v>104</v>
      </c>
      <c r="X27" s="97" t="s">
        <v>195</v>
      </c>
    </row>
    <row r="28" spans="2:24" x14ac:dyDescent="0.3">
      <c r="U28" s="97" t="s">
        <v>48</v>
      </c>
      <c r="V28" s="97" t="s">
        <v>203</v>
      </c>
      <c r="W28" s="97" t="s">
        <v>108</v>
      </c>
      <c r="X28" s="97" t="s">
        <v>204</v>
      </c>
    </row>
    <row r="29" spans="2:24" x14ac:dyDescent="0.3">
      <c r="U29" s="97" t="s">
        <v>48</v>
      </c>
      <c r="V29" s="97" t="s">
        <v>205</v>
      </c>
      <c r="W29" s="97" t="s">
        <v>108</v>
      </c>
      <c r="X29" s="97" t="s">
        <v>206</v>
      </c>
    </row>
    <row r="30" spans="2:24" x14ac:dyDescent="0.3">
      <c r="U30" s="97" t="s">
        <v>48</v>
      </c>
      <c r="V30" s="97" t="s">
        <v>207</v>
      </c>
      <c r="W30" s="97" t="s">
        <v>108</v>
      </c>
      <c r="X30" s="97" t="s">
        <v>208</v>
      </c>
    </row>
    <row r="34" spans="1:24" x14ac:dyDescent="0.3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4" ht="23" x14ac:dyDescent="0.3">
      <c r="A35" s="104"/>
      <c r="B35" s="107" t="s">
        <v>836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</row>
    <row r="36" spans="1:24" x14ac:dyDescent="0.3">
      <c r="A36" s="104"/>
      <c r="B36" s="108" t="s">
        <v>911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</row>
    <row r="37" spans="1:24" x14ac:dyDescent="0.3">
      <c r="A37" s="104"/>
      <c r="B37" s="109" t="s">
        <v>837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</row>
    <row r="38" spans="1:24" x14ac:dyDescent="0.3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</row>
    <row r="39" spans="1:24" x14ac:dyDescent="0.3">
      <c r="A39" s="104"/>
      <c r="B39" s="104"/>
      <c r="C39" s="16" t="s">
        <v>838</v>
      </c>
      <c r="D39" s="16" t="s">
        <v>839</v>
      </c>
      <c r="E39" s="16" t="s">
        <v>840</v>
      </c>
      <c r="F39" s="16" t="s">
        <v>841</v>
      </c>
      <c r="G39" s="16" t="s">
        <v>842</v>
      </c>
      <c r="H39" s="16" t="s">
        <v>843</v>
      </c>
      <c r="I39" s="16" t="s">
        <v>844</v>
      </c>
      <c r="J39" s="16" t="s">
        <v>845</v>
      </c>
      <c r="K39" s="16" t="s">
        <v>846</v>
      </c>
      <c r="L39" s="16" t="s">
        <v>847</v>
      </c>
      <c r="M39" s="16" t="s">
        <v>848</v>
      </c>
      <c r="N39" s="16" t="s">
        <v>849</v>
      </c>
      <c r="O39" s="16" t="s">
        <v>850</v>
      </c>
      <c r="P39" s="115" t="s">
        <v>851</v>
      </c>
    </row>
    <row r="40" spans="1:24" x14ac:dyDescent="0.3">
      <c r="B40" s="105" t="s">
        <v>862</v>
      </c>
      <c r="C40" s="105"/>
      <c r="D40" s="105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9"/>
    </row>
    <row r="41" spans="1:24" x14ac:dyDescent="0.3">
      <c r="A41" s="104"/>
      <c r="B41" s="174" t="s">
        <v>852</v>
      </c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9"/>
    </row>
    <row r="42" spans="1:24" x14ac:dyDescent="0.3">
      <c r="A42" s="104"/>
      <c r="B42" s="174" t="s">
        <v>853</v>
      </c>
      <c r="C42" s="176">
        <v>7515</v>
      </c>
      <c r="D42" s="176">
        <v>7515</v>
      </c>
      <c r="E42" s="176">
        <v>6930</v>
      </c>
      <c r="F42" s="176">
        <v>7830</v>
      </c>
      <c r="G42" s="176">
        <v>5805</v>
      </c>
      <c r="H42" s="176">
        <v>8950.17</v>
      </c>
      <c r="I42" s="176">
        <v>8415</v>
      </c>
      <c r="J42" s="176">
        <v>10014.68</v>
      </c>
      <c r="K42" s="176">
        <v>9956.61</v>
      </c>
      <c r="L42" s="176">
        <v>11440</v>
      </c>
      <c r="M42" s="176">
        <v>13232.42</v>
      </c>
      <c r="N42" s="176">
        <v>13230</v>
      </c>
      <c r="O42" s="176">
        <v>110833.88</v>
      </c>
      <c r="P42" s="19" t="s">
        <v>75</v>
      </c>
    </row>
    <row r="43" spans="1:24" x14ac:dyDescent="0.3">
      <c r="A43" s="104"/>
      <c r="B43" s="174" t="s">
        <v>900</v>
      </c>
      <c r="C43" s="176">
        <v>0</v>
      </c>
      <c r="D43" s="176">
        <v>0</v>
      </c>
      <c r="E43" s="176">
        <v>0</v>
      </c>
      <c r="F43" s="176">
        <v>0</v>
      </c>
      <c r="G43" s="176">
        <v>0</v>
      </c>
      <c r="H43" s="176">
        <v>300</v>
      </c>
      <c r="I43" s="176">
        <v>0</v>
      </c>
      <c r="J43" s="176">
        <v>300</v>
      </c>
      <c r="K43" s="176">
        <v>300</v>
      </c>
      <c r="L43" s="176">
        <v>0</v>
      </c>
      <c r="M43" s="176">
        <v>0</v>
      </c>
      <c r="N43" s="176">
        <v>0</v>
      </c>
      <c r="O43" s="176">
        <v>900</v>
      </c>
      <c r="P43" s="19" t="s">
        <v>77</v>
      </c>
    </row>
    <row r="44" spans="1:24" x14ac:dyDescent="0.3">
      <c r="A44" s="104"/>
      <c r="B44" s="174" t="s">
        <v>901</v>
      </c>
      <c r="C44" s="176">
        <v>0</v>
      </c>
      <c r="D44" s="176">
        <v>0</v>
      </c>
      <c r="E44" s="176">
        <v>0</v>
      </c>
      <c r="F44" s="176">
        <v>0</v>
      </c>
      <c r="G44" s="176">
        <v>0</v>
      </c>
      <c r="H44" s="176">
        <v>0</v>
      </c>
      <c r="I44" s="176">
        <v>0</v>
      </c>
      <c r="J44" s="176">
        <v>0</v>
      </c>
      <c r="K44" s="176">
        <v>-150</v>
      </c>
      <c r="L44" s="176">
        <v>0</v>
      </c>
      <c r="M44" s="176">
        <v>0</v>
      </c>
      <c r="N44" s="176">
        <v>25</v>
      </c>
      <c r="O44" s="176">
        <v>-125</v>
      </c>
      <c r="P44" s="19" t="s">
        <v>77</v>
      </c>
    </row>
    <row r="45" spans="1:24" x14ac:dyDescent="0.3">
      <c r="A45" s="104"/>
      <c r="B45" s="174" t="s">
        <v>854</v>
      </c>
      <c r="C45" s="176">
        <v>25</v>
      </c>
      <c r="D45" s="176">
        <v>150</v>
      </c>
      <c r="E45" s="176">
        <v>25</v>
      </c>
      <c r="F45" s="176">
        <v>0</v>
      </c>
      <c r="G45" s="176">
        <v>0</v>
      </c>
      <c r="H45" s="176">
        <v>0</v>
      </c>
      <c r="I45" s="176">
        <v>0</v>
      </c>
      <c r="J45" s="176">
        <v>0</v>
      </c>
      <c r="K45" s="176">
        <v>0</v>
      </c>
      <c r="L45" s="176">
        <v>0</v>
      </c>
      <c r="M45" s="176">
        <v>0</v>
      </c>
      <c r="N45" s="176">
        <v>0</v>
      </c>
      <c r="O45" s="176">
        <v>200</v>
      </c>
      <c r="P45" s="19" t="s">
        <v>77</v>
      </c>
    </row>
    <row r="46" spans="1:24" x14ac:dyDescent="0.3">
      <c r="A46" s="104"/>
      <c r="B46" s="174" t="s">
        <v>855</v>
      </c>
      <c r="C46" s="176">
        <v>113.56</v>
      </c>
      <c r="D46" s="176">
        <v>173.94</v>
      </c>
      <c r="E46" s="176">
        <v>163.31</v>
      </c>
      <c r="F46" s="176">
        <v>110.3</v>
      </c>
      <c r="G46" s="176">
        <v>74.25</v>
      </c>
      <c r="H46" s="176">
        <v>30</v>
      </c>
      <c r="I46" s="176">
        <v>82.22</v>
      </c>
      <c r="J46" s="176">
        <v>78.75</v>
      </c>
      <c r="K46" s="176">
        <v>74.72</v>
      </c>
      <c r="L46" s="176">
        <v>127.5</v>
      </c>
      <c r="M46" s="176">
        <v>116.06</v>
      </c>
      <c r="N46" s="176">
        <v>145.5</v>
      </c>
      <c r="O46" s="176">
        <v>1290.1099999999999</v>
      </c>
      <c r="P46" s="19" t="s">
        <v>77</v>
      </c>
    </row>
    <row r="47" spans="1:24" x14ac:dyDescent="0.3">
      <c r="A47" s="104"/>
      <c r="B47" s="174" t="s">
        <v>856</v>
      </c>
      <c r="C47" s="176">
        <v>2700</v>
      </c>
      <c r="D47" s="176">
        <v>2700</v>
      </c>
      <c r="E47" s="176">
        <v>2700</v>
      </c>
      <c r="F47" s="176">
        <v>2700</v>
      </c>
      <c r="G47" s="176">
        <v>1800</v>
      </c>
      <c r="H47" s="176">
        <v>2208.87</v>
      </c>
      <c r="I47" s="176">
        <v>2700</v>
      </c>
      <c r="J47" s="176">
        <v>3000</v>
      </c>
      <c r="K47" s="176">
        <v>3938.71</v>
      </c>
      <c r="L47" s="176">
        <v>3900</v>
      </c>
      <c r="M47" s="176">
        <v>4500</v>
      </c>
      <c r="N47" s="176">
        <v>5100</v>
      </c>
      <c r="O47" s="176">
        <v>37947.58</v>
      </c>
      <c r="P47" s="19" t="s">
        <v>75</v>
      </c>
    </row>
    <row r="48" spans="1:24" x14ac:dyDescent="0.3">
      <c r="A48" s="104"/>
      <c r="B48" s="174" t="s">
        <v>902</v>
      </c>
      <c r="C48" s="176">
        <v>0</v>
      </c>
      <c r="D48" s="176">
        <v>0</v>
      </c>
      <c r="E48" s="176">
        <v>0</v>
      </c>
      <c r="F48" s="176">
        <v>0</v>
      </c>
      <c r="G48" s="176">
        <v>25</v>
      </c>
      <c r="H48" s="176">
        <v>0</v>
      </c>
      <c r="I48" s="176">
        <v>0</v>
      </c>
      <c r="J48" s="176">
        <v>0</v>
      </c>
      <c r="K48" s="176">
        <v>0</v>
      </c>
      <c r="L48" s="176">
        <v>0</v>
      </c>
      <c r="M48" s="176">
        <v>0</v>
      </c>
      <c r="N48" s="176">
        <v>0</v>
      </c>
      <c r="O48" s="176">
        <v>25</v>
      </c>
      <c r="P48" s="19" t="s">
        <v>77</v>
      </c>
    </row>
    <row r="49" spans="1:16" x14ac:dyDescent="0.3">
      <c r="A49" s="104"/>
      <c r="B49" s="174" t="s">
        <v>857</v>
      </c>
      <c r="C49" s="176">
        <v>0</v>
      </c>
      <c r="D49" s="176">
        <v>0</v>
      </c>
      <c r="E49" s="176">
        <v>0</v>
      </c>
      <c r="F49" s="176">
        <v>0</v>
      </c>
      <c r="G49" s="176">
        <v>0</v>
      </c>
      <c r="H49" s="176">
        <v>0</v>
      </c>
      <c r="I49" s="176">
        <v>126</v>
      </c>
      <c r="J49" s="176">
        <v>126</v>
      </c>
      <c r="K49" s="176">
        <v>55</v>
      </c>
      <c r="L49" s="176">
        <v>126</v>
      </c>
      <c r="M49" s="176">
        <v>211</v>
      </c>
      <c r="N49" s="176">
        <v>252</v>
      </c>
      <c r="O49" s="176">
        <v>896</v>
      </c>
      <c r="P49" s="19" t="s">
        <v>77</v>
      </c>
    </row>
    <row r="50" spans="1:16" x14ac:dyDescent="0.3">
      <c r="A50" s="104"/>
      <c r="B50" s="174" t="s">
        <v>858</v>
      </c>
      <c r="C50" s="176">
        <v>10353.56</v>
      </c>
      <c r="D50" s="176">
        <v>10538.94</v>
      </c>
      <c r="E50" s="176">
        <v>9818.31</v>
      </c>
      <c r="F50" s="176">
        <v>10640.3</v>
      </c>
      <c r="G50" s="176">
        <v>7704.25</v>
      </c>
      <c r="H50" s="176">
        <v>11489.04</v>
      </c>
      <c r="I50" s="176">
        <v>11323.22</v>
      </c>
      <c r="J50" s="176">
        <v>13519.43</v>
      </c>
      <c r="K50" s="176">
        <v>14175.04</v>
      </c>
      <c r="L50" s="176">
        <v>15593.5</v>
      </c>
      <c r="M50" s="176">
        <v>18059.48</v>
      </c>
      <c r="N50" s="176">
        <v>18752.5</v>
      </c>
      <c r="O50" s="176">
        <v>151967.57</v>
      </c>
      <c r="P50" s="19"/>
    </row>
    <row r="51" spans="1:16" x14ac:dyDescent="0.3">
      <c r="A51" s="104"/>
      <c r="B51" s="174" t="s">
        <v>859</v>
      </c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9"/>
    </row>
    <row r="52" spans="1:16" x14ac:dyDescent="0.3">
      <c r="A52" s="104"/>
      <c r="B52" s="174" t="s">
        <v>860</v>
      </c>
      <c r="C52" s="176">
        <v>282.5</v>
      </c>
      <c r="D52" s="176">
        <v>283.36</v>
      </c>
      <c r="E52" s="176">
        <v>277.88</v>
      </c>
      <c r="F52" s="176">
        <v>261.88</v>
      </c>
      <c r="G52" s="176">
        <v>210.9</v>
      </c>
      <c r="H52" s="176">
        <v>194.38</v>
      </c>
      <c r="I52" s="176">
        <v>256.43</v>
      </c>
      <c r="J52" s="176">
        <v>283.69</v>
      </c>
      <c r="K52" s="176">
        <v>345.1</v>
      </c>
      <c r="L52" s="176">
        <v>330.79</v>
      </c>
      <c r="M52" s="176">
        <v>370.09</v>
      </c>
      <c r="N52" s="176">
        <v>421.46</v>
      </c>
      <c r="O52" s="176">
        <v>3518.46</v>
      </c>
      <c r="P52" s="19" t="s">
        <v>76</v>
      </c>
    </row>
    <row r="53" spans="1:16" x14ac:dyDescent="0.3">
      <c r="A53" s="104"/>
      <c r="B53" s="174" t="s">
        <v>861</v>
      </c>
      <c r="C53" s="177">
        <v>282.5</v>
      </c>
      <c r="D53" s="177">
        <v>283.36</v>
      </c>
      <c r="E53" s="177">
        <v>277.88</v>
      </c>
      <c r="F53" s="177">
        <v>261.88</v>
      </c>
      <c r="G53" s="177">
        <v>210.9</v>
      </c>
      <c r="H53" s="177">
        <v>194.38</v>
      </c>
      <c r="I53" s="177">
        <v>256.43</v>
      </c>
      <c r="J53" s="177">
        <v>283.69</v>
      </c>
      <c r="K53" s="177">
        <v>345.1</v>
      </c>
      <c r="L53" s="177">
        <v>330.79</v>
      </c>
      <c r="M53" s="177">
        <v>370.09</v>
      </c>
      <c r="N53" s="177">
        <v>421.46</v>
      </c>
      <c r="O53" s="177">
        <v>3518.46</v>
      </c>
      <c r="P53" s="19"/>
    </row>
    <row r="54" spans="1:16" x14ac:dyDescent="0.3">
      <c r="B54" s="105" t="s">
        <v>850</v>
      </c>
      <c r="C54" s="17">
        <v>10636.06</v>
      </c>
      <c r="D54" s="17">
        <v>10822.3</v>
      </c>
      <c r="E54" s="17">
        <v>10096.19</v>
      </c>
      <c r="F54" s="17">
        <v>10902.18</v>
      </c>
      <c r="G54" s="17">
        <v>7915.15</v>
      </c>
      <c r="H54" s="17">
        <v>11683.42</v>
      </c>
      <c r="I54" s="17">
        <v>11579.65</v>
      </c>
      <c r="J54" s="17">
        <v>13803.12</v>
      </c>
      <c r="K54" s="17">
        <v>14520.14</v>
      </c>
      <c r="L54" s="17">
        <v>15924.29</v>
      </c>
      <c r="M54" s="17">
        <v>18429.57</v>
      </c>
      <c r="N54" s="17">
        <v>19173.96</v>
      </c>
      <c r="O54" s="17">
        <v>155486.03</v>
      </c>
      <c r="P54" s="19"/>
    </row>
    <row r="55" spans="1:16" x14ac:dyDescent="0.3">
      <c r="B55" s="105" t="s">
        <v>888</v>
      </c>
      <c r="C55" s="105"/>
      <c r="D55" s="105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9"/>
    </row>
    <row r="56" spans="1:16" x14ac:dyDescent="0.3">
      <c r="A56" s="104"/>
      <c r="B56" s="174" t="s">
        <v>863</v>
      </c>
      <c r="C56" s="176">
        <v>510.52</v>
      </c>
      <c r="D56" s="176">
        <v>332.21</v>
      </c>
      <c r="E56" s="176">
        <v>401.31</v>
      </c>
      <c r="F56" s="176">
        <v>749.9</v>
      </c>
      <c r="G56" s="176">
        <v>441.82</v>
      </c>
      <c r="H56" s="176">
        <v>661.75</v>
      </c>
      <c r="I56" s="176">
        <v>562.67999999999995</v>
      </c>
      <c r="J56" s="176">
        <v>643.33000000000004</v>
      </c>
      <c r="K56" s="176">
        <v>897.75</v>
      </c>
      <c r="L56" s="176">
        <v>708.2</v>
      </c>
      <c r="M56" s="176">
        <v>865.79</v>
      </c>
      <c r="N56" s="176">
        <v>934.6</v>
      </c>
      <c r="O56" s="176">
        <v>7709.86</v>
      </c>
      <c r="P56" s="19" t="s">
        <v>87</v>
      </c>
    </row>
    <row r="57" spans="1:16" x14ac:dyDescent="0.3">
      <c r="A57" s="104"/>
      <c r="B57" s="174" t="s">
        <v>864</v>
      </c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9"/>
    </row>
    <row r="58" spans="1:16" x14ac:dyDescent="0.3">
      <c r="A58" s="104"/>
      <c r="B58" s="174" t="s">
        <v>865</v>
      </c>
      <c r="C58" s="176">
        <v>172.3</v>
      </c>
      <c r="D58" s="176">
        <v>302.41000000000003</v>
      </c>
      <c r="E58" s="176">
        <v>179.72</v>
      </c>
      <c r="F58" s="176">
        <v>314.94</v>
      </c>
      <c r="G58" s="176">
        <v>440.35</v>
      </c>
      <c r="H58" s="176">
        <v>309.36</v>
      </c>
      <c r="I58" s="176">
        <v>309.36</v>
      </c>
      <c r="J58" s="176">
        <v>-311.60000000000002</v>
      </c>
      <c r="K58" s="176">
        <v>302.56</v>
      </c>
      <c r="L58" s="176">
        <v>6.04</v>
      </c>
      <c r="M58" s="176">
        <v>0</v>
      </c>
      <c r="N58" s="176">
        <v>254.06</v>
      </c>
      <c r="O58" s="176">
        <v>2279.5</v>
      </c>
      <c r="P58" s="19"/>
    </row>
    <row r="59" spans="1:16" x14ac:dyDescent="0.3">
      <c r="A59" s="104"/>
      <c r="B59" s="174" t="s">
        <v>866</v>
      </c>
      <c r="C59" s="176">
        <v>172.3</v>
      </c>
      <c r="D59" s="176">
        <v>302.41000000000003</v>
      </c>
      <c r="E59" s="176">
        <v>179.72</v>
      </c>
      <c r="F59" s="176">
        <v>314.94</v>
      </c>
      <c r="G59" s="176">
        <v>440.35</v>
      </c>
      <c r="H59" s="176">
        <v>309.36</v>
      </c>
      <c r="I59" s="176">
        <v>309.36</v>
      </c>
      <c r="J59" s="176">
        <v>-311.60000000000002</v>
      </c>
      <c r="K59" s="176">
        <v>302.56</v>
      </c>
      <c r="L59" s="176">
        <v>6.04</v>
      </c>
      <c r="M59" s="176">
        <v>0</v>
      </c>
      <c r="N59" s="176">
        <v>254.06</v>
      </c>
      <c r="O59" s="176">
        <v>2279.5</v>
      </c>
      <c r="P59" s="19"/>
    </row>
    <row r="60" spans="1:16" x14ac:dyDescent="0.3">
      <c r="A60" s="104"/>
      <c r="B60" s="174" t="s">
        <v>906</v>
      </c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9"/>
    </row>
    <row r="61" spans="1:16" x14ac:dyDescent="0.3">
      <c r="A61" s="104"/>
      <c r="B61" s="174" t="s">
        <v>907</v>
      </c>
      <c r="C61" s="176">
        <v>0</v>
      </c>
      <c r="D61" s="176">
        <v>0</v>
      </c>
      <c r="E61" s="176">
        <v>0</v>
      </c>
      <c r="F61" s="176">
        <v>0</v>
      </c>
      <c r="G61" s="176">
        <v>0</v>
      </c>
      <c r="H61" s="176">
        <v>0</v>
      </c>
      <c r="I61" s="176">
        <v>0</v>
      </c>
      <c r="J61" s="176">
        <v>125</v>
      </c>
      <c r="K61" s="176">
        <v>0</v>
      </c>
      <c r="L61" s="176">
        <v>0</v>
      </c>
      <c r="M61" s="176">
        <v>0</v>
      </c>
      <c r="N61" s="176">
        <v>0</v>
      </c>
      <c r="O61" s="176">
        <v>125</v>
      </c>
      <c r="P61" s="19" t="s">
        <v>82</v>
      </c>
    </row>
    <row r="62" spans="1:16" x14ac:dyDescent="0.3">
      <c r="A62" s="104"/>
      <c r="B62" s="174" t="s">
        <v>908</v>
      </c>
      <c r="C62" s="176">
        <v>0</v>
      </c>
      <c r="D62" s="176">
        <v>0</v>
      </c>
      <c r="E62" s="176">
        <v>0</v>
      </c>
      <c r="F62" s="176">
        <v>0</v>
      </c>
      <c r="G62" s="176">
        <v>0</v>
      </c>
      <c r="H62" s="176">
        <v>0</v>
      </c>
      <c r="I62" s="176">
        <v>0</v>
      </c>
      <c r="J62" s="176">
        <v>125</v>
      </c>
      <c r="K62" s="176">
        <v>0</v>
      </c>
      <c r="L62" s="176">
        <v>0</v>
      </c>
      <c r="M62" s="176">
        <v>0</v>
      </c>
      <c r="N62" s="176">
        <v>0</v>
      </c>
      <c r="O62" s="176">
        <v>125</v>
      </c>
      <c r="P62" s="19"/>
    </row>
    <row r="63" spans="1:16" x14ac:dyDescent="0.3">
      <c r="A63" s="104"/>
      <c r="B63" s="174" t="s">
        <v>867</v>
      </c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9"/>
    </row>
    <row r="64" spans="1:16" x14ac:dyDescent="0.3">
      <c r="A64" s="104"/>
      <c r="B64" s="174" t="s">
        <v>868</v>
      </c>
      <c r="C64" s="176">
        <v>437.8</v>
      </c>
      <c r="D64" s="176">
        <v>437.8</v>
      </c>
      <c r="E64" s="176">
        <v>437.8</v>
      </c>
      <c r="F64" s="176">
        <v>437.8</v>
      </c>
      <c r="G64" s="176">
        <v>437.8</v>
      </c>
      <c r="H64" s="176">
        <v>437.8</v>
      </c>
      <c r="I64" s="176">
        <v>437.8</v>
      </c>
      <c r="J64" s="176">
        <v>437.8</v>
      </c>
      <c r="K64" s="176">
        <v>437.8</v>
      </c>
      <c r="L64" s="176">
        <v>437.8</v>
      </c>
      <c r="M64" s="176">
        <v>437.8</v>
      </c>
      <c r="N64" s="176">
        <v>437.8</v>
      </c>
      <c r="O64" s="176">
        <v>5253.6</v>
      </c>
      <c r="P64" s="19" t="s">
        <v>81</v>
      </c>
    </row>
    <row r="65" spans="1:16" x14ac:dyDescent="0.3">
      <c r="A65" s="104"/>
      <c r="B65" s="174" t="s">
        <v>869</v>
      </c>
      <c r="C65" s="176">
        <v>437.8</v>
      </c>
      <c r="D65" s="176">
        <v>437.8</v>
      </c>
      <c r="E65" s="176">
        <v>437.8</v>
      </c>
      <c r="F65" s="176">
        <v>437.8</v>
      </c>
      <c r="G65" s="176">
        <v>437.8</v>
      </c>
      <c r="H65" s="176">
        <v>437.8</v>
      </c>
      <c r="I65" s="176">
        <v>437.8</v>
      </c>
      <c r="J65" s="176">
        <v>437.8</v>
      </c>
      <c r="K65" s="176">
        <v>437.8</v>
      </c>
      <c r="L65" s="176">
        <v>437.8</v>
      </c>
      <c r="M65" s="176">
        <v>437.8</v>
      </c>
      <c r="N65" s="176">
        <v>437.8</v>
      </c>
      <c r="O65" s="176">
        <v>5253.6</v>
      </c>
      <c r="P65" s="19"/>
    </row>
    <row r="66" spans="1:16" x14ac:dyDescent="0.3">
      <c r="A66" s="104"/>
      <c r="B66" s="174" t="s">
        <v>870</v>
      </c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9"/>
    </row>
    <row r="67" spans="1:16" x14ac:dyDescent="0.3">
      <c r="A67" s="104"/>
      <c r="B67" s="174" t="s">
        <v>871</v>
      </c>
      <c r="C67" s="176">
        <v>690</v>
      </c>
      <c r="D67" s="176">
        <v>690</v>
      </c>
      <c r="E67" s="176">
        <v>690</v>
      </c>
      <c r="F67" s="176">
        <v>690</v>
      </c>
      <c r="G67" s="176">
        <v>690</v>
      </c>
      <c r="H67" s="176">
        <v>690</v>
      </c>
      <c r="I67" s="176">
        <v>690</v>
      </c>
      <c r="J67" s="176">
        <v>690</v>
      </c>
      <c r="K67" s="176">
        <v>690</v>
      </c>
      <c r="L67" s="176">
        <v>690</v>
      </c>
      <c r="M67" s="176">
        <v>690</v>
      </c>
      <c r="N67" s="176">
        <v>690</v>
      </c>
      <c r="O67" s="176">
        <v>8280</v>
      </c>
      <c r="P67" s="19" t="s">
        <v>83</v>
      </c>
    </row>
    <row r="68" spans="1:16" x14ac:dyDescent="0.3">
      <c r="A68" s="104"/>
      <c r="B68" s="174" t="s">
        <v>872</v>
      </c>
      <c r="C68" s="176">
        <v>0</v>
      </c>
      <c r="D68" s="176">
        <v>554.67999999999995</v>
      </c>
      <c r="E68" s="176">
        <v>320</v>
      </c>
      <c r="F68" s="176">
        <v>89.9</v>
      </c>
      <c r="G68" s="176">
        <v>606.29999999999995</v>
      </c>
      <c r="H68" s="176">
        <v>786.9</v>
      </c>
      <c r="I68" s="176">
        <v>1863.25</v>
      </c>
      <c r="J68" s="176">
        <v>1540.63</v>
      </c>
      <c r="K68" s="176">
        <v>697.5</v>
      </c>
      <c r="L68" s="176">
        <v>3031.04</v>
      </c>
      <c r="M68" s="176">
        <v>150</v>
      </c>
      <c r="N68" s="176">
        <v>0</v>
      </c>
      <c r="O68" s="176">
        <v>9640.2000000000007</v>
      </c>
      <c r="P68" s="19" t="s">
        <v>82</v>
      </c>
    </row>
    <row r="69" spans="1:16" x14ac:dyDescent="0.3">
      <c r="A69" s="104"/>
      <c r="B69" s="174" t="s">
        <v>873</v>
      </c>
      <c r="C69" s="176">
        <v>115</v>
      </c>
      <c r="D69" s="176">
        <v>115</v>
      </c>
      <c r="E69" s="176">
        <v>115</v>
      </c>
      <c r="F69" s="176">
        <v>230</v>
      </c>
      <c r="G69" s="176">
        <v>230</v>
      </c>
      <c r="H69" s="176">
        <v>230</v>
      </c>
      <c r="I69" s="176">
        <v>230</v>
      </c>
      <c r="J69" s="176">
        <v>230</v>
      </c>
      <c r="K69" s="176">
        <v>230</v>
      </c>
      <c r="L69" s="176">
        <v>230</v>
      </c>
      <c r="M69" s="176">
        <v>230</v>
      </c>
      <c r="N69" s="176">
        <v>230</v>
      </c>
      <c r="O69" s="176">
        <v>2415</v>
      </c>
      <c r="P69" s="19" t="s">
        <v>88</v>
      </c>
    </row>
    <row r="70" spans="1:16" x14ac:dyDescent="0.3">
      <c r="A70" s="104"/>
      <c r="B70" s="174" t="s">
        <v>874</v>
      </c>
      <c r="C70" s="176">
        <v>805</v>
      </c>
      <c r="D70" s="176">
        <v>1359.68</v>
      </c>
      <c r="E70" s="176">
        <v>1125</v>
      </c>
      <c r="F70" s="176">
        <v>1009.9</v>
      </c>
      <c r="G70" s="176">
        <v>1526.3</v>
      </c>
      <c r="H70" s="176">
        <v>1706.9</v>
      </c>
      <c r="I70" s="176">
        <v>2783.25</v>
      </c>
      <c r="J70" s="176">
        <v>2460.63</v>
      </c>
      <c r="K70" s="176">
        <v>1617.5</v>
      </c>
      <c r="L70" s="176">
        <v>3951.04</v>
      </c>
      <c r="M70" s="176">
        <v>1070</v>
      </c>
      <c r="N70" s="176">
        <v>920</v>
      </c>
      <c r="O70" s="176">
        <v>20335.2</v>
      </c>
      <c r="P70" s="19"/>
    </row>
    <row r="71" spans="1:16" x14ac:dyDescent="0.3">
      <c r="A71" s="104"/>
      <c r="B71" s="174" t="s">
        <v>875</v>
      </c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9"/>
    </row>
    <row r="72" spans="1:16" x14ac:dyDescent="0.3">
      <c r="A72" s="104"/>
      <c r="B72" s="174" t="s">
        <v>876</v>
      </c>
      <c r="C72" s="176">
        <v>118.03</v>
      </c>
      <c r="D72" s="176">
        <v>619.89</v>
      </c>
      <c r="E72" s="176">
        <v>619.89</v>
      </c>
      <c r="F72" s="176">
        <v>619.89</v>
      </c>
      <c r="G72" s="176">
        <v>619.89</v>
      </c>
      <c r="H72" s="176">
        <v>752.94</v>
      </c>
      <c r="I72" s="176">
        <v>619.89</v>
      </c>
      <c r="J72" s="176">
        <v>619.89</v>
      </c>
      <c r="K72" s="176">
        <v>619.89</v>
      </c>
      <c r="L72" s="176">
        <v>619.89</v>
      </c>
      <c r="M72" s="176">
        <v>619.89</v>
      </c>
      <c r="N72" s="176">
        <v>619.89</v>
      </c>
      <c r="O72" s="176">
        <v>7069.87</v>
      </c>
      <c r="P72" s="19" t="s">
        <v>80</v>
      </c>
    </row>
    <row r="73" spans="1:16" x14ac:dyDescent="0.3">
      <c r="A73" s="104"/>
      <c r="B73" s="174" t="s">
        <v>877</v>
      </c>
      <c r="C73" s="176">
        <v>118.03</v>
      </c>
      <c r="D73" s="176">
        <v>619.89</v>
      </c>
      <c r="E73" s="176">
        <v>619.89</v>
      </c>
      <c r="F73" s="176">
        <v>619.89</v>
      </c>
      <c r="G73" s="176">
        <v>619.89</v>
      </c>
      <c r="H73" s="176">
        <v>752.94</v>
      </c>
      <c r="I73" s="176">
        <v>619.89</v>
      </c>
      <c r="J73" s="176">
        <v>619.89</v>
      </c>
      <c r="K73" s="176">
        <v>619.89</v>
      </c>
      <c r="L73" s="176">
        <v>619.89</v>
      </c>
      <c r="M73" s="176">
        <v>619.89</v>
      </c>
      <c r="N73" s="176">
        <v>619.89</v>
      </c>
      <c r="O73" s="176">
        <v>7069.87</v>
      </c>
      <c r="P73" s="19"/>
    </row>
    <row r="74" spans="1:16" x14ac:dyDescent="0.3">
      <c r="A74" s="104"/>
      <c r="B74" s="174" t="s">
        <v>878</v>
      </c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9"/>
    </row>
    <row r="75" spans="1:16" x14ac:dyDescent="0.3">
      <c r="A75" s="104"/>
      <c r="B75" s="174" t="s">
        <v>879</v>
      </c>
      <c r="C75" s="176">
        <v>282.68</v>
      </c>
      <c r="D75" s="176">
        <v>371.03</v>
      </c>
      <c r="E75" s="176">
        <v>287.43</v>
      </c>
      <c r="F75" s="176">
        <v>261.08999999999997</v>
      </c>
      <c r="G75" s="176">
        <v>219.91</v>
      </c>
      <c r="H75" s="176">
        <v>265.25</v>
      </c>
      <c r="I75" s="176">
        <v>199.52</v>
      </c>
      <c r="J75" s="176">
        <v>219.32</v>
      </c>
      <c r="K75" s="176">
        <v>237.93</v>
      </c>
      <c r="L75" s="176">
        <v>383.57</v>
      </c>
      <c r="M75" s="176">
        <v>283.47000000000003</v>
      </c>
      <c r="N75" s="176">
        <v>403.19</v>
      </c>
      <c r="O75" s="176">
        <v>3414.39</v>
      </c>
      <c r="P75" s="19" t="s">
        <v>84</v>
      </c>
    </row>
    <row r="76" spans="1:16" x14ac:dyDescent="0.3">
      <c r="A76" s="104"/>
      <c r="B76" s="174" t="s">
        <v>880</v>
      </c>
      <c r="C76" s="176">
        <v>345</v>
      </c>
      <c r="D76" s="176">
        <v>345</v>
      </c>
      <c r="E76" s="176">
        <v>345</v>
      </c>
      <c r="F76" s="176">
        <v>345</v>
      </c>
      <c r="G76" s="176">
        <v>345</v>
      </c>
      <c r="H76" s="176">
        <v>345</v>
      </c>
      <c r="I76" s="176">
        <v>345</v>
      </c>
      <c r="J76" s="176">
        <v>345</v>
      </c>
      <c r="K76" s="176">
        <v>345</v>
      </c>
      <c r="L76" s="176">
        <v>345</v>
      </c>
      <c r="M76" s="176">
        <v>345</v>
      </c>
      <c r="N76" s="176">
        <v>345</v>
      </c>
      <c r="O76" s="176">
        <v>4140</v>
      </c>
      <c r="P76" s="19" t="s">
        <v>84</v>
      </c>
    </row>
    <row r="77" spans="1:16" x14ac:dyDescent="0.3">
      <c r="A77" s="104"/>
      <c r="B77" s="174" t="s">
        <v>882</v>
      </c>
      <c r="C77" s="176">
        <v>260</v>
      </c>
      <c r="D77" s="176">
        <v>260</v>
      </c>
      <c r="E77" s="176">
        <v>240</v>
      </c>
      <c r="F77" s="176">
        <v>200</v>
      </c>
      <c r="G77" s="176">
        <v>180</v>
      </c>
      <c r="H77" s="176">
        <v>240</v>
      </c>
      <c r="I77" s="176">
        <v>260</v>
      </c>
      <c r="J77" s="176">
        <v>340</v>
      </c>
      <c r="K77" s="176">
        <v>320</v>
      </c>
      <c r="L77" s="176">
        <v>380</v>
      </c>
      <c r="M77" s="176">
        <v>400</v>
      </c>
      <c r="N77" s="176">
        <v>380</v>
      </c>
      <c r="O77" s="176">
        <v>3460</v>
      </c>
      <c r="P77" s="19" t="s">
        <v>85</v>
      </c>
    </row>
    <row r="78" spans="1:16" x14ac:dyDescent="0.3">
      <c r="A78" s="104"/>
      <c r="B78" s="174" t="s">
        <v>883</v>
      </c>
      <c r="C78" s="176">
        <v>887.68</v>
      </c>
      <c r="D78" s="176">
        <v>976.03</v>
      </c>
      <c r="E78" s="176">
        <v>872.43</v>
      </c>
      <c r="F78" s="176">
        <v>806.09</v>
      </c>
      <c r="G78" s="176">
        <v>744.91</v>
      </c>
      <c r="H78" s="176">
        <v>850.25</v>
      </c>
      <c r="I78" s="176">
        <v>804.52</v>
      </c>
      <c r="J78" s="176">
        <v>904.32</v>
      </c>
      <c r="K78" s="176">
        <v>902.93</v>
      </c>
      <c r="L78" s="176">
        <v>1108.57</v>
      </c>
      <c r="M78" s="176">
        <v>1028.47</v>
      </c>
      <c r="N78" s="176">
        <v>1128.19</v>
      </c>
      <c r="O78" s="176">
        <v>11014.39</v>
      </c>
      <c r="P78" s="19"/>
    </row>
    <row r="79" spans="1:16" x14ac:dyDescent="0.3">
      <c r="A79" s="104"/>
      <c r="B79" s="174" t="s">
        <v>884</v>
      </c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9"/>
    </row>
    <row r="80" spans="1:16" x14ac:dyDescent="0.3">
      <c r="A80" s="104"/>
      <c r="B80" s="174" t="s">
        <v>885</v>
      </c>
      <c r="C80" s="176">
        <v>4.54</v>
      </c>
      <c r="D80" s="176">
        <v>5.1100000000000003</v>
      </c>
      <c r="E80" s="176">
        <v>4.4000000000000004</v>
      </c>
      <c r="F80" s="176">
        <v>4.17</v>
      </c>
      <c r="G80" s="176">
        <v>4.1100000000000003</v>
      </c>
      <c r="H80" s="176">
        <v>4.1399999999999997</v>
      </c>
      <c r="I80" s="176">
        <v>4.21</v>
      </c>
      <c r="J80" s="176">
        <v>4.29</v>
      </c>
      <c r="K80" s="176">
        <v>4.0999999999999996</v>
      </c>
      <c r="L80" s="176">
        <v>3.54</v>
      </c>
      <c r="M80" s="176">
        <v>4.0999999999999996</v>
      </c>
      <c r="N80" s="176">
        <v>3.85</v>
      </c>
      <c r="O80" s="176">
        <v>50.56</v>
      </c>
      <c r="P80" s="19" t="s">
        <v>88</v>
      </c>
    </row>
    <row r="81" spans="1:16" x14ac:dyDescent="0.3">
      <c r="A81" s="104"/>
      <c r="B81" s="174" t="s">
        <v>886</v>
      </c>
      <c r="C81" s="176">
        <v>4.54</v>
      </c>
      <c r="D81" s="176">
        <v>5.1100000000000003</v>
      </c>
      <c r="E81" s="176">
        <v>4.4000000000000004</v>
      </c>
      <c r="F81" s="176">
        <v>4.17</v>
      </c>
      <c r="G81" s="176">
        <v>4.1100000000000003</v>
      </c>
      <c r="H81" s="176">
        <v>4.1399999999999997</v>
      </c>
      <c r="I81" s="176">
        <v>4.21</v>
      </c>
      <c r="J81" s="176">
        <v>4.29</v>
      </c>
      <c r="K81" s="176">
        <v>4.0999999999999996</v>
      </c>
      <c r="L81" s="176">
        <v>3.54</v>
      </c>
      <c r="M81" s="176">
        <v>4.0999999999999996</v>
      </c>
      <c r="N81" s="176">
        <v>3.85</v>
      </c>
      <c r="O81" s="176">
        <v>50.56</v>
      </c>
      <c r="P81" s="19"/>
    </row>
    <row r="82" spans="1:16" x14ac:dyDescent="0.3">
      <c r="A82" s="104"/>
      <c r="B82" s="174" t="s">
        <v>887</v>
      </c>
      <c r="C82" s="177">
        <v>185</v>
      </c>
      <c r="D82" s="177">
        <v>0</v>
      </c>
      <c r="E82" s="177">
        <v>89.05</v>
      </c>
      <c r="F82" s="177">
        <v>6564.27</v>
      </c>
      <c r="G82" s="177">
        <v>410.46</v>
      </c>
      <c r="H82" s="177">
        <v>2028.47</v>
      </c>
      <c r="I82" s="177">
        <v>0</v>
      </c>
      <c r="J82" s="177">
        <v>0</v>
      </c>
      <c r="K82" s="177">
        <v>615.65</v>
      </c>
      <c r="L82" s="177">
        <v>-829.5</v>
      </c>
      <c r="M82" s="177">
        <v>0</v>
      </c>
      <c r="N82" s="177">
        <v>3331.58</v>
      </c>
      <c r="O82" s="177">
        <v>12394.98</v>
      </c>
      <c r="P82" s="19" t="s">
        <v>78</v>
      </c>
    </row>
    <row r="83" spans="1:16" x14ac:dyDescent="0.3">
      <c r="B83" s="105" t="s">
        <v>850</v>
      </c>
      <c r="C83" s="17">
        <v>3120.87</v>
      </c>
      <c r="D83" s="17">
        <v>4033.13</v>
      </c>
      <c r="E83" s="17">
        <v>3729.6</v>
      </c>
      <c r="F83" s="17">
        <v>10506.96</v>
      </c>
      <c r="G83" s="17">
        <v>4625.6400000000003</v>
      </c>
      <c r="H83" s="17">
        <v>6751.61</v>
      </c>
      <c r="I83" s="17">
        <v>5521.71</v>
      </c>
      <c r="J83" s="17">
        <v>4883.66</v>
      </c>
      <c r="K83" s="17">
        <v>5398.18</v>
      </c>
      <c r="L83" s="17">
        <v>6005.58</v>
      </c>
      <c r="M83" s="17">
        <v>4026.05</v>
      </c>
      <c r="N83" s="17">
        <v>7629.97</v>
      </c>
      <c r="O83" s="17">
        <v>66232.960000000006</v>
      </c>
      <c r="P83" s="19"/>
    </row>
    <row r="84" spans="1:16" x14ac:dyDescent="0.3">
      <c r="B84" s="105" t="s">
        <v>889</v>
      </c>
      <c r="C84" s="98">
        <v>7515.19</v>
      </c>
      <c r="D84" s="98">
        <v>6789.17</v>
      </c>
      <c r="E84" s="98">
        <v>6366.59</v>
      </c>
      <c r="F84" s="98">
        <v>395.22</v>
      </c>
      <c r="G84" s="98">
        <v>3289.51</v>
      </c>
      <c r="H84" s="98">
        <v>4931.8100000000004</v>
      </c>
      <c r="I84" s="98">
        <v>6057.94</v>
      </c>
      <c r="J84" s="98">
        <v>8919.4599999999991</v>
      </c>
      <c r="K84" s="98">
        <v>9121.9599999999991</v>
      </c>
      <c r="L84" s="98">
        <v>9918.7099999999991</v>
      </c>
      <c r="M84" s="98">
        <v>14403.52</v>
      </c>
      <c r="N84" s="98">
        <v>11543.99</v>
      </c>
      <c r="O84" s="98">
        <v>89253.07</v>
      </c>
      <c r="P84" s="19"/>
    </row>
    <row r="85" spans="1:16" x14ac:dyDescent="0.3">
      <c r="B85" s="105" t="s">
        <v>890</v>
      </c>
      <c r="C85" s="105"/>
      <c r="D85" s="105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9"/>
    </row>
    <row r="86" spans="1:16" x14ac:dyDescent="0.3">
      <c r="A86" s="104"/>
      <c r="B86" s="174" t="s">
        <v>891</v>
      </c>
      <c r="C86" s="176">
        <v>4000</v>
      </c>
      <c r="D86" s="176">
        <v>4000</v>
      </c>
      <c r="E86" s="176">
        <v>4000</v>
      </c>
      <c r="F86" s="176">
        <v>4000</v>
      </c>
      <c r="G86" s="176">
        <v>4000</v>
      </c>
      <c r="H86" s="176">
        <v>4000</v>
      </c>
      <c r="I86" s="176">
        <v>4000</v>
      </c>
      <c r="J86" s="176">
        <v>4000</v>
      </c>
      <c r="K86" s="176">
        <v>4000</v>
      </c>
      <c r="L86" s="176">
        <v>4000</v>
      </c>
      <c r="M86" s="176">
        <v>3750</v>
      </c>
      <c r="N86" s="176">
        <v>4250</v>
      </c>
      <c r="O86" s="176">
        <v>48000</v>
      </c>
      <c r="P86" s="19"/>
    </row>
    <row r="87" spans="1:16" x14ac:dyDescent="0.3">
      <c r="A87" s="104"/>
      <c r="B87" s="174" t="s">
        <v>892</v>
      </c>
      <c r="C87" s="176">
        <v>4464.4799999999996</v>
      </c>
      <c r="D87" s="176">
        <v>3509.51</v>
      </c>
      <c r="E87" s="176">
        <v>3509.51</v>
      </c>
      <c r="F87" s="176">
        <v>3509.51</v>
      </c>
      <c r="G87" s="176">
        <v>3509.51</v>
      </c>
      <c r="H87" s="176">
        <v>3509.51</v>
      </c>
      <c r="I87" s="176">
        <v>3509.51</v>
      </c>
      <c r="J87" s="176">
        <v>3509.51</v>
      </c>
      <c r="K87" s="176">
        <v>3509.51</v>
      </c>
      <c r="L87" s="176">
        <v>3509.51</v>
      </c>
      <c r="M87" s="176">
        <v>3509.51</v>
      </c>
      <c r="N87" s="176">
        <v>3509.51</v>
      </c>
      <c r="O87" s="176">
        <v>43069.09</v>
      </c>
      <c r="P87" s="19"/>
    </row>
    <row r="88" spans="1:16" x14ac:dyDescent="0.3">
      <c r="A88" s="104"/>
      <c r="B88" s="174" t="s">
        <v>893</v>
      </c>
      <c r="C88" s="177">
        <v>-300.95</v>
      </c>
      <c r="D88" s="177">
        <v>8.33</v>
      </c>
      <c r="E88" s="177">
        <v>8.33</v>
      </c>
      <c r="F88" s="177">
        <v>8.33</v>
      </c>
      <c r="G88" s="177">
        <v>8.33</v>
      </c>
      <c r="H88" s="177">
        <v>8.33</v>
      </c>
      <c r="I88" s="177">
        <v>8.33</v>
      </c>
      <c r="J88" s="177">
        <v>8.33</v>
      </c>
      <c r="K88" s="177">
        <v>8.33</v>
      </c>
      <c r="L88" s="177">
        <v>8.33</v>
      </c>
      <c r="M88" s="177">
        <v>8.33</v>
      </c>
      <c r="N88" s="177">
        <v>8.33</v>
      </c>
      <c r="O88" s="177">
        <v>-209.32</v>
      </c>
      <c r="P88" s="19"/>
    </row>
    <row r="89" spans="1:16" x14ac:dyDescent="0.3">
      <c r="B89" s="105" t="s">
        <v>850</v>
      </c>
      <c r="C89" s="17">
        <v>8163.53</v>
      </c>
      <c r="D89" s="17">
        <v>7517.84</v>
      </c>
      <c r="E89" s="17">
        <v>7517.84</v>
      </c>
      <c r="F89" s="17">
        <v>7517.84</v>
      </c>
      <c r="G89" s="17">
        <v>7517.84</v>
      </c>
      <c r="H89" s="17">
        <v>7517.84</v>
      </c>
      <c r="I89" s="17">
        <v>7517.84</v>
      </c>
      <c r="J89" s="17">
        <v>7517.84</v>
      </c>
      <c r="K89" s="17">
        <v>7517.84</v>
      </c>
      <c r="L89" s="17">
        <v>7517.84</v>
      </c>
      <c r="M89" s="17">
        <v>7267.84</v>
      </c>
      <c r="N89" s="17">
        <v>7767.84</v>
      </c>
      <c r="O89" s="17">
        <v>90859.77</v>
      </c>
      <c r="P89" s="19"/>
    </row>
    <row r="90" spans="1:16" x14ac:dyDescent="0.3">
      <c r="B90" s="105" t="s">
        <v>894</v>
      </c>
      <c r="C90" s="98">
        <v>-648.34</v>
      </c>
      <c r="D90" s="98">
        <v>-728.67</v>
      </c>
      <c r="E90" s="98">
        <v>-1151.25</v>
      </c>
      <c r="F90" s="98">
        <v>-7122.62</v>
      </c>
      <c r="G90" s="98">
        <v>-4228.33</v>
      </c>
      <c r="H90" s="98">
        <v>-2586.0300000000002</v>
      </c>
      <c r="I90" s="98">
        <v>-1459.9</v>
      </c>
      <c r="J90" s="98">
        <v>1401.62</v>
      </c>
      <c r="K90" s="98">
        <v>1604.12</v>
      </c>
      <c r="L90" s="98">
        <v>2400.87</v>
      </c>
      <c r="M90" s="98">
        <v>7135.68</v>
      </c>
      <c r="N90" s="98">
        <v>3776.15</v>
      </c>
      <c r="O90" s="98">
        <v>-1606.7</v>
      </c>
      <c r="P90" s="19"/>
    </row>
    <row r="91" spans="1:16" x14ac:dyDescent="0.3"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8"/>
    </row>
    <row r="92" spans="1:16" x14ac:dyDescent="0.3">
      <c r="B92" s="105" t="s">
        <v>895</v>
      </c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8"/>
    </row>
    <row r="93" spans="1:16" x14ac:dyDescent="0.3">
      <c r="A93" s="104"/>
      <c r="B93" s="174" t="s">
        <v>896</v>
      </c>
      <c r="C93" s="176">
        <v>10636.06</v>
      </c>
      <c r="D93" s="176">
        <v>10822.3</v>
      </c>
      <c r="E93" s="176">
        <v>10096.19</v>
      </c>
      <c r="F93" s="176">
        <v>10902.18</v>
      </c>
      <c r="G93" s="176">
        <v>7915.15</v>
      </c>
      <c r="H93" s="176">
        <v>11683.42</v>
      </c>
      <c r="I93" s="176">
        <v>11579.65</v>
      </c>
      <c r="J93" s="176">
        <v>13803.12</v>
      </c>
      <c r="K93" s="176">
        <v>14520.14</v>
      </c>
      <c r="L93" s="176">
        <v>15924.29</v>
      </c>
      <c r="M93" s="176">
        <v>18429.57</v>
      </c>
      <c r="N93" s="176">
        <v>19173.96</v>
      </c>
      <c r="O93" s="176">
        <v>155486.03</v>
      </c>
      <c r="P93" s="18"/>
    </row>
    <row r="94" spans="1:16" x14ac:dyDescent="0.3">
      <c r="A94" s="104"/>
      <c r="B94" s="174" t="s">
        <v>897</v>
      </c>
      <c r="C94" s="176">
        <v>-3120.87</v>
      </c>
      <c r="D94" s="176">
        <v>-4033.13</v>
      </c>
      <c r="E94" s="176">
        <v>-3729.6</v>
      </c>
      <c r="F94" s="176">
        <v>-10506.96</v>
      </c>
      <c r="G94" s="176">
        <v>-4625.6400000000003</v>
      </c>
      <c r="H94" s="176">
        <v>-6751.61</v>
      </c>
      <c r="I94" s="176">
        <v>-5521.71</v>
      </c>
      <c r="J94" s="176">
        <v>-4883.66</v>
      </c>
      <c r="K94" s="176">
        <v>-5398.18</v>
      </c>
      <c r="L94" s="176">
        <v>-6005.58</v>
      </c>
      <c r="M94" s="176">
        <v>-4026.05</v>
      </c>
      <c r="N94" s="176">
        <v>-7629.97</v>
      </c>
      <c r="O94" s="176">
        <v>-66232.960000000006</v>
      </c>
      <c r="P94" s="18"/>
    </row>
    <row r="95" spans="1:16" x14ac:dyDescent="0.3">
      <c r="A95" s="104"/>
      <c r="B95" s="174" t="s">
        <v>898</v>
      </c>
      <c r="C95" s="176">
        <v>7515.19</v>
      </c>
      <c r="D95" s="176">
        <v>6789.17</v>
      </c>
      <c r="E95" s="176">
        <v>6366.59</v>
      </c>
      <c r="F95" s="176">
        <v>395.22</v>
      </c>
      <c r="G95" s="176">
        <v>3289.51</v>
      </c>
      <c r="H95" s="176">
        <v>4931.8100000000004</v>
      </c>
      <c r="I95" s="176">
        <v>6057.94</v>
      </c>
      <c r="J95" s="176">
        <v>8919.4599999999991</v>
      </c>
      <c r="K95" s="176">
        <v>9121.9599999999991</v>
      </c>
      <c r="L95" s="176">
        <v>9918.7099999999991</v>
      </c>
      <c r="M95" s="176">
        <v>14403.52</v>
      </c>
      <c r="N95" s="176">
        <v>11543.99</v>
      </c>
      <c r="O95" s="176">
        <v>89253.07</v>
      </c>
      <c r="P95" s="18"/>
    </row>
    <row r="96" spans="1:16" x14ac:dyDescent="0.3">
      <c r="A96" s="104"/>
      <c r="B96" s="174" t="s">
        <v>899</v>
      </c>
      <c r="C96" s="176">
        <v>-8163.53</v>
      </c>
      <c r="D96" s="176">
        <v>-7517.84</v>
      </c>
      <c r="E96" s="176">
        <v>-7517.84</v>
      </c>
      <c r="F96" s="176">
        <v>-7517.84</v>
      </c>
      <c r="G96" s="176">
        <v>-7517.84</v>
      </c>
      <c r="H96" s="176">
        <v>-7517.84</v>
      </c>
      <c r="I96" s="176">
        <v>-7517.84</v>
      </c>
      <c r="J96" s="176">
        <v>-7517.84</v>
      </c>
      <c r="K96" s="176">
        <v>-7517.84</v>
      </c>
      <c r="L96" s="176">
        <v>-7517.84</v>
      </c>
      <c r="M96" s="176">
        <v>-7267.84</v>
      </c>
      <c r="N96" s="176">
        <v>-7767.84</v>
      </c>
      <c r="O96" s="176">
        <v>-90859.77</v>
      </c>
      <c r="P96" s="18"/>
    </row>
    <row r="97" spans="1:16" x14ac:dyDescent="0.3">
      <c r="A97" s="104"/>
      <c r="B97" s="105" t="s">
        <v>894</v>
      </c>
      <c r="C97" s="98">
        <v>-648.34</v>
      </c>
      <c r="D97" s="98">
        <v>-728.67</v>
      </c>
      <c r="E97" s="98">
        <v>-1151.25</v>
      </c>
      <c r="F97" s="98">
        <v>-7122.62</v>
      </c>
      <c r="G97" s="98">
        <v>-4228.33</v>
      </c>
      <c r="H97" s="98">
        <v>-2586.0300000000002</v>
      </c>
      <c r="I97" s="98">
        <v>-1459.9</v>
      </c>
      <c r="J97" s="98">
        <v>1401.62</v>
      </c>
      <c r="K97" s="98">
        <v>1604.12</v>
      </c>
      <c r="L97" s="98">
        <v>2400.87</v>
      </c>
      <c r="M97" s="98">
        <v>7135.68</v>
      </c>
      <c r="N97" s="98">
        <v>3776.15</v>
      </c>
      <c r="O97" s="98">
        <v>-1606.7</v>
      </c>
      <c r="P97" s="18"/>
    </row>
  </sheetData>
  <conditionalFormatting sqref="M8:M24">
    <cfRule type="duplicateValues" dxfId="2" priority="1"/>
  </conditionalFormatting>
  <dataValidations count="2">
    <dataValidation type="list" allowBlank="1" showInputMessage="1" showErrorMessage="1" sqref="P40:P53" xr:uid="{EF85DAAA-AAAE-48BC-898B-7FB1F57DACE2}">
      <formula1>$R$40:$R$51</formula1>
    </dataValidation>
    <dataValidation type="list" allowBlank="1" showInputMessage="1" showErrorMessage="1" sqref="P56:P82" xr:uid="{C85C3AE5-3074-4C00-AE14-E6DA3B50B1E9}">
      <formula1>$R$55:$R$66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7BDA0-FA44-4739-B1FC-ECE0D4283D86}">
  <dimension ref="A2:X84"/>
  <sheetViews>
    <sheetView workbookViewId="0"/>
  </sheetViews>
  <sheetFormatPr defaultColWidth="13.19921875" defaultRowHeight="13" x14ac:dyDescent="0.3"/>
  <cols>
    <col min="1" max="1" width="5.296875" style="97" customWidth="1"/>
    <col min="2" max="2" width="51.796875" style="97" customWidth="1"/>
    <col min="3" max="23" width="12.296875" style="97" customWidth="1"/>
    <col min="24" max="24" width="34.296875" style="97" customWidth="1"/>
    <col min="25" max="16384" width="13.19921875" style="97"/>
  </cols>
  <sheetData>
    <row r="2" spans="2:24" s="137" customFormat="1" ht="15.5" x14ac:dyDescent="0.3">
      <c r="B2" s="138"/>
      <c r="K2" s="138"/>
      <c r="U2" s="138"/>
    </row>
    <row r="3" spans="2:24" ht="20.5" x14ac:dyDescent="0.3">
      <c r="B3" s="117" t="s">
        <v>909</v>
      </c>
      <c r="C3" s="117"/>
      <c r="D3" s="117"/>
      <c r="E3" s="117"/>
      <c r="F3" s="117"/>
      <c r="G3" s="117"/>
      <c r="H3" s="117"/>
      <c r="I3" s="117"/>
    </row>
    <row r="4" spans="2:24" x14ac:dyDescent="0.3">
      <c r="B4" s="141" t="s">
        <v>913</v>
      </c>
      <c r="C4" s="141"/>
      <c r="D4" s="140"/>
      <c r="E4" s="141"/>
      <c r="F4" s="141"/>
      <c r="G4" s="141"/>
      <c r="H4" s="141"/>
      <c r="I4" s="141"/>
    </row>
    <row r="5" spans="2:24" x14ac:dyDescent="0.3">
      <c r="B5" s="118" t="s">
        <v>835</v>
      </c>
      <c r="C5" s="118"/>
      <c r="D5" s="118"/>
      <c r="E5" s="118"/>
      <c r="F5" s="118"/>
      <c r="G5" s="118"/>
      <c r="H5" s="118"/>
      <c r="I5" s="118"/>
      <c r="K5" s="24"/>
    </row>
    <row r="7" spans="2:24" s="114" customFormat="1" ht="43.5" x14ac:dyDescent="0.3">
      <c r="B7" s="99" t="s">
        <v>90</v>
      </c>
      <c r="C7" s="100" t="s">
        <v>91</v>
      </c>
      <c r="D7" s="100" t="s">
        <v>92</v>
      </c>
      <c r="E7" s="100" t="s">
        <v>93</v>
      </c>
      <c r="F7" s="100" t="s">
        <v>94</v>
      </c>
      <c r="G7" s="100" t="s">
        <v>95</v>
      </c>
      <c r="H7" s="100" t="s">
        <v>96</v>
      </c>
      <c r="I7" s="100" t="s">
        <v>69</v>
      </c>
      <c r="K7" s="128" t="s">
        <v>97</v>
      </c>
      <c r="L7" s="128" t="s">
        <v>53</v>
      </c>
      <c r="M7" s="128" t="s">
        <v>92</v>
      </c>
      <c r="N7" s="128" t="s">
        <v>98</v>
      </c>
      <c r="O7" s="129" t="s">
        <v>99</v>
      </c>
      <c r="P7" s="130" t="s">
        <v>100</v>
      </c>
      <c r="Q7" s="130" t="s">
        <v>101</v>
      </c>
      <c r="R7" s="130" t="s">
        <v>102</v>
      </c>
      <c r="S7" s="131" t="s">
        <v>103</v>
      </c>
      <c r="U7" s="101" t="s">
        <v>97</v>
      </c>
      <c r="V7" s="102" t="s">
        <v>92</v>
      </c>
      <c r="W7" s="102" t="s">
        <v>93</v>
      </c>
      <c r="X7" s="103" t="s">
        <v>98</v>
      </c>
    </row>
    <row r="8" spans="2:24" x14ac:dyDescent="0.3">
      <c r="B8" s="132" t="s">
        <v>914</v>
      </c>
      <c r="C8" s="133">
        <v>21590</v>
      </c>
      <c r="D8" s="132" t="s">
        <v>915</v>
      </c>
      <c r="E8" s="132" t="s">
        <v>253</v>
      </c>
      <c r="F8" s="134">
        <v>300</v>
      </c>
      <c r="G8" s="134">
        <v>675</v>
      </c>
      <c r="H8" s="134">
        <v>0</v>
      </c>
      <c r="I8" s="134">
        <v>975</v>
      </c>
      <c r="K8" s="104" t="s">
        <v>49</v>
      </c>
      <c r="L8" s="104" t="s">
        <v>54</v>
      </c>
      <c r="M8" s="104" t="s">
        <v>211</v>
      </c>
      <c r="N8" s="104" t="s">
        <v>212</v>
      </c>
      <c r="O8" s="135" t="s">
        <v>213</v>
      </c>
      <c r="P8" s="116">
        <v>1995</v>
      </c>
      <c r="Q8" s="116" t="s">
        <v>214</v>
      </c>
      <c r="R8" s="116" t="s">
        <v>112</v>
      </c>
      <c r="S8" s="136">
        <v>10000</v>
      </c>
      <c r="U8" s="97" t="s">
        <v>49</v>
      </c>
      <c r="V8" s="97" t="s">
        <v>215</v>
      </c>
      <c r="W8" s="97" t="s">
        <v>104</v>
      </c>
      <c r="X8" s="97" t="s">
        <v>216</v>
      </c>
    </row>
    <row r="9" spans="2:24" x14ac:dyDescent="0.3">
      <c r="B9" s="132" t="s">
        <v>916</v>
      </c>
      <c r="C9" s="133">
        <v>13327</v>
      </c>
      <c r="D9" s="132" t="s">
        <v>917</v>
      </c>
      <c r="E9" s="132" t="s">
        <v>253</v>
      </c>
      <c r="F9" s="134">
        <v>300</v>
      </c>
      <c r="G9" s="134">
        <v>675</v>
      </c>
      <c r="H9" s="134">
        <v>0</v>
      </c>
      <c r="I9" s="134">
        <v>975</v>
      </c>
      <c r="K9" s="104" t="s">
        <v>49</v>
      </c>
      <c r="L9" s="104" t="s">
        <v>54</v>
      </c>
      <c r="M9" s="104" t="s">
        <v>218</v>
      </c>
      <c r="N9" s="104" t="s">
        <v>219</v>
      </c>
      <c r="O9" s="135" t="s">
        <v>220</v>
      </c>
      <c r="P9" s="116">
        <v>2018</v>
      </c>
      <c r="Q9" s="116" t="s">
        <v>157</v>
      </c>
      <c r="R9" s="116" t="s">
        <v>106</v>
      </c>
      <c r="S9" s="136">
        <v>44639.46</v>
      </c>
      <c r="U9" s="97" t="s">
        <v>49</v>
      </c>
      <c r="V9" s="97" t="s">
        <v>221</v>
      </c>
      <c r="W9" s="97" t="s">
        <v>104</v>
      </c>
      <c r="X9" s="97" t="s">
        <v>222</v>
      </c>
    </row>
    <row r="10" spans="2:24" x14ac:dyDescent="0.3">
      <c r="B10" s="132" t="s">
        <v>918</v>
      </c>
      <c r="C10" s="133">
        <v>8442</v>
      </c>
      <c r="D10" s="132" t="s">
        <v>919</v>
      </c>
      <c r="E10" s="132" t="s">
        <v>253</v>
      </c>
      <c r="F10" s="134">
        <v>300</v>
      </c>
      <c r="G10" s="134">
        <v>675</v>
      </c>
      <c r="H10" s="134">
        <v>0</v>
      </c>
      <c r="I10" s="134">
        <v>975</v>
      </c>
      <c r="K10" s="104" t="s">
        <v>49</v>
      </c>
      <c r="L10" s="104" t="s">
        <v>54</v>
      </c>
      <c r="M10" s="104" t="s">
        <v>225</v>
      </c>
      <c r="N10" s="104" t="s">
        <v>226</v>
      </c>
      <c r="O10" s="135" t="s">
        <v>227</v>
      </c>
      <c r="P10" s="116">
        <v>2018</v>
      </c>
      <c r="Q10" s="116" t="s">
        <v>157</v>
      </c>
      <c r="R10" s="116" t="s">
        <v>106</v>
      </c>
      <c r="S10" s="136">
        <v>44639.46</v>
      </c>
      <c r="U10" s="97" t="s">
        <v>49</v>
      </c>
      <c r="V10" s="97" t="s">
        <v>211</v>
      </c>
      <c r="W10" s="97" t="s">
        <v>104</v>
      </c>
      <c r="X10" s="97" t="s">
        <v>212</v>
      </c>
    </row>
    <row r="11" spans="2:24" x14ac:dyDescent="0.3">
      <c r="B11" s="132" t="s">
        <v>920</v>
      </c>
      <c r="C11" s="133">
        <v>21552</v>
      </c>
      <c r="D11" s="132" t="s">
        <v>921</v>
      </c>
      <c r="E11" s="132" t="s">
        <v>253</v>
      </c>
      <c r="F11" s="134">
        <v>300</v>
      </c>
      <c r="G11" s="134">
        <v>675</v>
      </c>
      <c r="H11" s="134">
        <v>0</v>
      </c>
      <c r="I11" s="134">
        <v>975</v>
      </c>
      <c r="K11" s="104" t="s">
        <v>49</v>
      </c>
      <c r="L11" s="104" t="s">
        <v>54</v>
      </c>
      <c r="M11" s="104" t="s">
        <v>229</v>
      </c>
      <c r="N11" s="104" t="s">
        <v>230</v>
      </c>
      <c r="O11" s="135" t="s">
        <v>231</v>
      </c>
      <c r="P11" s="116">
        <v>2018</v>
      </c>
      <c r="Q11" s="116" t="s">
        <v>157</v>
      </c>
      <c r="R11" s="116" t="s">
        <v>106</v>
      </c>
      <c r="S11" s="136">
        <v>44639.46</v>
      </c>
      <c r="U11" s="97" t="s">
        <v>49</v>
      </c>
      <c r="V11" s="97" t="s">
        <v>232</v>
      </c>
      <c r="W11" s="97" t="s">
        <v>104</v>
      </c>
      <c r="X11" s="97" t="s">
        <v>233</v>
      </c>
    </row>
    <row r="12" spans="2:24" x14ac:dyDescent="0.3">
      <c r="B12" s="132" t="s">
        <v>922</v>
      </c>
      <c r="C12" s="133">
        <v>20735</v>
      </c>
      <c r="D12" s="132" t="s">
        <v>923</v>
      </c>
      <c r="E12" s="132" t="s">
        <v>253</v>
      </c>
      <c r="F12" s="134">
        <v>300</v>
      </c>
      <c r="G12" s="134">
        <v>675</v>
      </c>
      <c r="H12" s="134">
        <v>0</v>
      </c>
      <c r="I12" s="134">
        <v>975</v>
      </c>
      <c r="K12" s="104" t="s">
        <v>49</v>
      </c>
      <c r="L12" s="104" t="s">
        <v>54</v>
      </c>
      <c r="M12" s="104" t="s">
        <v>235</v>
      </c>
      <c r="N12" s="104" t="s">
        <v>236</v>
      </c>
      <c r="O12" s="135" t="s">
        <v>237</v>
      </c>
      <c r="P12" s="116">
        <v>2018</v>
      </c>
      <c r="Q12" s="116" t="s">
        <v>157</v>
      </c>
      <c r="R12" s="116" t="s">
        <v>112</v>
      </c>
      <c r="S12" s="136">
        <v>44639.46</v>
      </c>
      <c r="U12" s="97" t="s">
        <v>49</v>
      </c>
      <c r="V12" s="97" t="s">
        <v>210</v>
      </c>
      <c r="W12" s="97" t="s">
        <v>104</v>
      </c>
      <c r="X12" s="97" t="s">
        <v>238</v>
      </c>
    </row>
    <row r="13" spans="2:24" x14ac:dyDescent="0.3">
      <c r="B13" s="132" t="s">
        <v>924</v>
      </c>
      <c r="C13" s="133">
        <v>21888</v>
      </c>
      <c r="D13" s="132" t="s">
        <v>925</v>
      </c>
      <c r="E13" s="132" t="s">
        <v>253</v>
      </c>
      <c r="F13" s="134">
        <v>300</v>
      </c>
      <c r="G13" s="134">
        <v>675</v>
      </c>
      <c r="H13" s="134">
        <v>0</v>
      </c>
      <c r="I13" s="134">
        <v>975</v>
      </c>
      <c r="K13" s="104" t="s">
        <v>49</v>
      </c>
      <c r="L13" s="104" t="s">
        <v>54</v>
      </c>
      <c r="M13" s="104" t="s">
        <v>224</v>
      </c>
      <c r="N13" s="104" t="s">
        <v>240</v>
      </c>
      <c r="O13" s="135" t="s">
        <v>241</v>
      </c>
      <c r="P13" s="116">
        <v>2018</v>
      </c>
      <c r="Q13" s="116" t="s">
        <v>162</v>
      </c>
      <c r="R13" s="116" t="s">
        <v>106</v>
      </c>
      <c r="S13" s="136">
        <v>52845.36</v>
      </c>
      <c r="U13" s="97" t="s">
        <v>49</v>
      </c>
      <c r="V13" s="97" t="s">
        <v>218</v>
      </c>
      <c r="W13" s="97" t="s">
        <v>104</v>
      </c>
      <c r="X13" s="97" t="s">
        <v>219</v>
      </c>
    </row>
    <row r="14" spans="2:24" x14ac:dyDescent="0.3">
      <c r="B14" s="132" t="s">
        <v>926</v>
      </c>
      <c r="C14" s="133">
        <v>21108</v>
      </c>
      <c r="D14" s="132" t="s">
        <v>927</v>
      </c>
      <c r="E14" s="132" t="s">
        <v>253</v>
      </c>
      <c r="F14" s="134">
        <v>300</v>
      </c>
      <c r="G14" s="134">
        <v>675</v>
      </c>
      <c r="H14" s="134">
        <v>0</v>
      </c>
      <c r="I14" s="134">
        <v>975</v>
      </c>
      <c r="K14" s="104" t="s">
        <v>49</v>
      </c>
      <c r="L14" s="104" t="s">
        <v>54</v>
      </c>
      <c r="M14" s="104" t="s">
        <v>243</v>
      </c>
      <c r="N14" s="104" t="s">
        <v>244</v>
      </c>
      <c r="O14" s="135" t="s">
        <v>245</v>
      </c>
      <c r="P14" s="116">
        <v>2018</v>
      </c>
      <c r="Q14" s="116" t="s">
        <v>117</v>
      </c>
      <c r="R14" s="116" t="s">
        <v>112</v>
      </c>
      <c r="S14" s="136">
        <v>39748</v>
      </c>
      <c r="U14" s="97" t="s">
        <v>49</v>
      </c>
      <c r="V14" s="97" t="s">
        <v>225</v>
      </c>
      <c r="W14" s="97" t="s">
        <v>104</v>
      </c>
      <c r="X14" s="97" t="s">
        <v>226</v>
      </c>
    </row>
    <row r="15" spans="2:24" x14ac:dyDescent="0.3">
      <c r="B15" s="132" t="s">
        <v>928</v>
      </c>
      <c r="C15" s="133">
        <v>21493</v>
      </c>
      <c r="D15" s="132" t="s">
        <v>929</v>
      </c>
      <c r="E15" s="132" t="s">
        <v>253</v>
      </c>
      <c r="F15" s="134">
        <v>300</v>
      </c>
      <c r="G15" s="134">
        <v>675</v>
      </c>
      <c r="H15" s="134">
        <v>0</v>
      </c>
      <c r="I15" s="134">
        <v>975</v>
      </c>
      <c r="K15" s="104" t="s">
        <v>49</v>
      </c>
      <c r="L15" s="104" t="s">
        <v>54</v>
      </c>
      <c r="M15" s="104" t="s">
        <v>215</v>
      </c>
      <c r="N15" s="104" t="s">
        <v>216</v>
      </c>
      <c r="O15" s="135" t="s">
        <v>247</v>
      </c>
      <c r="P15" s="116">
        <v>2020</v>
      </c>
      <c r="Q15" s="116" t="s">
        <v>248</v>
      </c>
      <c r="R15" s="116" t="s">
        <v>112</v>
      </c>
      <c r="S15" s="136">
        <v>43799.28</v>
      </c>
      <c r="U15" s="97" t="s">
        <v>49</v>
      </c>
      <c r="V15" s="97" t="s">
        <v>243</v>
      </c>
      <c r="W15" s="97" t="s">
        <v>104</v>
      </c>
      <c r="X15" s="97" t="s">
        <v>244</v>
      </c>
    </row>
    <row r="16" spans="2:24" x14ac:dyDescent="0.3">
      <c r="B16" s="132" t="s">
        <v>930</v>
      </c>
      <c r="C16" s="133">
        <v>21688</v>
      </c>
      <c r="D16" s="132" t="s">
        <v>931</v>
      </c>
      <c r="E16" s="132" t="s">
        <v>253</v>
      </c>
      <c r="F16" s="134">
        <v>300</v>
      </c>
      <c r="G16" s="134">
        <v>675</v>
      </c>
      <c r="H16" s="134">
        <v>0</v>
      </c>
      <c r="I16" s="134">
        <v>975</v>
      </c>
      <c r="K16" s="104" t="s">
        <v>49</v>
      </c>
      <c r="L16" s="104" t="s">
        <v>54</v>
      </c>
      <c r="M16" s="104" t="s">
        <v>221</v>
      </c>
      <c r="N16" s="104" t="s">
        <v>222</v>
      </c>
      <c r="O16" s="135" t="s">
        <v>250</v>
      </c>
      <c r="P16" s="116">
        <v>2020</v>
      </c>
      <c r="Q16" s="116" t="s">
        <v>248</v>
      </c>
      <c r="R16" s="116" t="s">
        <v>106</v>
      </c>
      <c r="S16" s="136">
        <v>43799.28</v>
      </c>
      <c r="U16" s="97" t="s">
        <v>49</v>
      </c>
      <c r="V16" s="97" t="s">
        <v>229</v>
      </c>
      <c r="W16" s="97" t="s">
        <v>104</v>
      </c>
      <c r="X16" s="97" t="s">
        <v>230</v>
      </c>
    </row>
    <row r="17" spans="1:24" x14ac:dyDescent="0.3">
      <c r="K17" s="104" t="s">
        <v>49</v>
      </c>
      <c r="L17" s="104" t="s">
        <v>54</v>
      </c>
      <c r="M17" s="104" t="s">
        <v>232</v>
      </c>
      <c r="N17" s="104" t="s">
        <v>233</v>
      </c>
      <c r="O17" s="135" t="s">
        <v>251</v>
      </c>
      <c r="P17" s="116">
        <v>2020</v>
      </c>
      <c r="Q17" s="116" t="s">
        <v>248</v>
      </c>
      <c r="R17" s="116" t="s">
        <v>106</v>
      </c>
      <c r="S17" s="136">
        <v>43799.28</v>
      </c>
      <c r="U17" s="97" t="s">
        <v>49</v>
      </c>
      <c r="V17" s="97" t="s">
        <v>235</v>
      </c>
      <c r="W17" s="97" t="s">
        <v>104</v>
      </c>
      <c r="X17" s="97" t="s">
        <v>236</v>
      </c>
    </row>
    <row r="18" spans="1:24" x14ac:dyDescent="0.3">
      <c r="K18" s="104" t="s">
        <v>49</v>
      </c>
      <c r="L18" s="104" t="s">
        <v>54</v>
      </c>
      <c r="M18" s="104" t="s">
        <v>210</v>
      </c>
      <c r="N18" s="104" t="s">
        <v>238</v>
      </c>
      <c r="O18" s="135" t="s">
        <v>252</v>
      </c>
      <c r="P18" s="116">
        <v>2021</v>
      </c>
      <c r="Q18" s="116" t="s">
        <v>111</v>
      </c>
      <c r="R18" s="116" t="s">
        <v>112</v>
      </c>
      <c r="S18" s="136">
        <v>45938.45</v>
      </c>
      <c r="U18" s="97" t="s">
        <v>49</v>
      </c>
      <c r="V18" s="97" t="s">
        <v>224</v>
      </c>
      <c r="W18" s="97" t="s">
        <v>104</v>
      </c>
      <c r="X18" s="97" t="s">
        <v>240</v>
      </c>
    </row>
    <row r="21" spans="1:24" x14ac:dyDescent="0.3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</row>
    <row r="22" spans="1:24" ht="23" x14ac:dyDescent="0.3">
      <c r="A22" s="104"/>
      <c r="B22" s="107" t="s">
        <v>836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1:24" x14ac:dyDescent="0.3">
      <c r="A23" s="104"/>
      <c r="B23" s="108" t="s">
        <v>932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  <row r="24" spans="1:24" x14ac:dyDescent="0.3">
      <c r="A24" s="104"/>
      <c r="B24" s="109" t="s">
        <v>837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</row>
    <row r="25" spans="1:24" x14ac:dyDescent="0.3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</row>
    <row r="26" spans="1:24" x14ac:dyDescent="0.3">
      <c r="A26" s="104"/>
      <c r="B26" s="104"/>
      <c r="C26" s="16" t="s">
        <v>838</v>
      </c>
      <c r="D26" s="16" t="s">
        <v>839</v>
      </c>
      <c r="E26" s="16" t="s">
        <v>840</v>
      </c>
      <c r="F26" s="16" t="s">
        <v>841</v>
      </c>
      <c r="G26" s="16" t="s">
        <v>842</v>
      </c>
      <c r="H26" s="16" t="s">
        <v>843</v>
      </c>
      <c r="I26" s="16" t="s">
        <v>844</v>
      </c>
      <c r="J26" s="16" t="s">
        <v>845</v>
      </c>
      <c r="K26" s="16" t="s">
        <v>846</v>
      </c>
      <c r="L26" s="16" t="s">
        <v>847</v>
      </c>
      <c r="M26" s="16" t="s">
        <v>848</v>
      </c>
      <c r="N26" s="16" t="s">
        <v>849</v>
      </c>
      <c r="O26" s="16" t="s">
        <v>850</v>
      </c>
      <c r="P26" s="115" t="s">
        <v>851</v>
      </c>
    </row>
    <row r="27" spans="1:24" x14ac:dyDescent="0.3">
      <c r="B27" s="105" t="s">
        <v>862</v>
      </c>
      <c r="C27" s="105"/>
      <c r="D27" s="105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9"/>
    </row>
    <row r="28" spans="1:24" x14ac:dyDescent="0.3">
      <c r="A28" s="104"/>
      <c r="B28" s="174" t="s">
        <v>852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9"/>
    </row>
    <row r="29" spans="1:24" x14ac:dyDescent="0.3">
      <c r="A29" s="104"/>
      <c r="B29" s="174" t="s">
        <v>853</v>
      </c>
      <c r="C29" s="176">
        <v>2875</v>
      </c>
      <c r="D29" s="176">
        <v>2300</v>
      </c>
      <c r="E29" s="176">
        <v>2300</v>
      </c>
      <c r="F29" s="176">
        <v>2700</v>
      </c>
      <c r="G29" s="176">
        <v>4057.5</v>
      </c>
      <c r="H29" s="176">
        <v>4081.45</v>
      </c>
      <c r="I29" s="176">
        <v>5400</v>
      </c>
      <c r="J29" s="176">
        <v>5525.81</v>
      </c>
      <c r="K29" s="176">
        <v>6075</v>
      </c>
      <c r="L29" s="176">
        <v>4375</v>
      </c>
      <c r="M29" s="176">
        <v>6297.58</v>
      </c>
      <c r="N29" s="176">
        <v>6750</v>
      </c>
      <c r="O29" s="176">
        <v>52737.34</v>
      </c>
      <c r="P29" s="19" t="s">
        <v>75</v>
      </c>
    </row>
    <row r="30" spans="1:24" x14ac:dyDescent="0.3">
      <c r="A30" s="104"/>
      <c r="B30" s="174" t="s">
        <v>901</v>
      </c>
      <c r="C30" s="176">
        <v>0</v>
      </c>
      <c r="D30" s="176">
        <v>0</v>
      </c>
      <c r="E30" s="176">
        <v>0</v>
      </c>
      <c r="F30" s="176">
        <v>0</v>
      </c>
      <c r="G30" s="176">
        <v>0</v>
      </c>
      <c r="H30" s="176">
        <v>0</v>
      </c>
      <c r="I30" s="176">
        <v>0</v>
      </c>
      <c r="J30" s="176">
        <v>0</v>
      </c>
      <c r="K30" s="176">
        <v>0</v>
      </c>
      <c r="L30" s="176">
        <v>0</v>
      </c>
      <c r="M30" s="176">
        <v>0</v>
      </c>
      <c r="N30" s="176">
        <v>150</v>
      </c>
      <c r="O30" s="176">
        <v>150</v>
      </c>
      <c r="P30" s="19" t="s">
        <v>77</v>
      </c>
    </row>
    <row r="31" spans="1:24" x14ac:dyDescent="0.3">
      <c r="A31" s="104"/>
      <c r="B31" s="174" t="s">
        <v>854</v>
      </c>
      <c r="C31" s="176">
        <v>0</v>
      </c>
      <c r="D31" s="176">
        <v>0</v>
      </c>
      <c r="E31" s="176">
        <v>0</v>
      </c>
      <c r="F31" s="176">
        <v>0</v>
      </c>
      <c r="G31" s="176">
        <v>0</v>
      </c>
      <c r="H31" s="176">
        <v>50</v>
      </c>
      <c r="I31" s="176">
        <v>0</v>
      </c>
      <c r="J31" s="176">
        <v>0</v>
      </c>
      <c r="K31" s="176">
        <v>0</v>
      </c>
      <c r="L31" s="176">
        <v>0</v>
      </c>
      <c r="M31" s="176">
        <v>25</v>
      </c>
      <c r="N31" s="176">
        <v>50</v>
      </c>
      <c r="O31" s="176">
        <v>125</v>
      </c>
      <c r="P31" s="19" t="s">
        <v>77</v>
      </c>
    </row>
    <row r="32" spans="1:24" x14ac:dyDescent="0.3">
      <c r="A32" s="104"/>
      <c r="B32" s="174" t="s">
        <v>855</v>
      </c>
      <c r="C32" s="176">
        <v>88.75</v>
      </c>
      <c r="D32" s="176">
        <v>73.75</v>
      </c>
      <c r="E32" s="176">
        <v>58.75</v>
      </c>
      <c r="F32" s="176">
        <v>45</v>
      </c>
      <c r="G32" s="176">
        <v>45</v>
      </c>
      <c r="H32" s="176">
        <v>45</v>
      </c>
      <c r="I32" s="176">
        <v>75</v>
      </c>
      <c r="J32" s="176">
        <v>75</v>
      </c>
      <c r="K32" s="176">
        <v>75</v>
      </c>
      <c r="L32" s="176">
        <v>45</v>
      </c>
      <c r="M32" s="176">
        <v>60</v>
      </c>
      <c r="N32" s="176">
        <v>73.75</v>
      </c>
      <c r="O32" s="176">
        <v>760</v>
      </c>
      <c r="P32" s="19" t="s">
        <v>77</v>
      </c>
    </row>
    <row r="33" spans="1:16" x14ac:dyDescent="0.3">
      <c r="A33" s="104"/>
      <c r="B33" s="174" t="s">
        <v>856</v>
      </c>
      <c r="C33" s="176">
        <v>1500</v>
      </c>
      <c r="D33" s="176">
        <v>1200</v>
      </c>
      <c r="E33" s="176">
        <v>1200</v>
      </c>
      <c r="F33" s="176">
        <v>1200</v>
      </c>
      <c r="G33" s="176">
        <v>1500</v>
      </c>
      <c r="H33" s="176">
        <v>2680.65</v>
      </c>
      <c r="I33" s="176">
        <v>2400</v>
      </c>
      <c r="J33" s="176">
        <v>2400</v>
      </c>
      <c r="K33" s="176">
        <v>2700</v>
      </c>
      <c r="L33" s="176">
        <v>1800</v>
      </c>
      <c r="M33" s="176">
        <v>2100</v>
      </c>
      <c r="N33" s="176">
        <v>3000</v>
      </c>
      <c r="O33" s="176">
        <v>23680.65</v>
      </c>
      <c r="P33" s="19" t="s">
        <v>75</v>
      </c>
    </row>
    <row r="34" spans="1:16" x14ac:dyDescent="0.3">
      <c r="A34" s="104"/>
      <c r="B34" s="174" t="s">
        <v>857</v>
      </c>
      <c r="C34" s="176">
        <v>0</v>
      </c>
      <c r="D34" s="176">
        <v>0</v>
      </c>
      <c r="E34" s="176">
        <v>0</v>
      </c>
      <c r="F34" s="176">
        <v>126</v>
      </c>
      <c r="G34" s="176">
        <v>312</v>
      </c>
      <c r="H34" s="176">
        <v>0</v>
      </c>
      <c r="I34" s="176">
        <v>126</v>
      </c>
      <c r="J34" s="176">
        <v>282</v>
      </c>
      <c r="K34" s="176">
        <v>578</v>
      </c>
      <c r="L34" s="176">
        <v>126</v>
      </c>
      <c r="M34" s="176">
        <v>282</v>
      </c>
      <c r="N34" s="176">
        <v>211</v>
      </c>
      <c r="O34" s="176">
        <v>2043</v>
      </c>
      <c r="P34" s="19" t="s">
        <v>77</v>
      </c>
    </row>
    <row r="35" spans="1:16" x14ac:dyDescent="0.3">
      <c r="A35" s="104"/>
      <c r="B35" s="174" t="s">
        <v>858</v>
      </c>
      <c r="C35" s="176">
        <v>4463.75</v>
      </c>
      <c r="D35" s="176">
        <v>3573.75</v>
      </c>
      <c r="E35" s="176">
        <v>3558.75</v>
      </c>
      <c r="F35" s="176">
        <v>4071</v>
      </c>
      <c r="G35" s="176">
        <v>5914.5</v>
      </c>
      <c r="H35" s="176">
        <v>6857.1</v>
      </c>
      <c r="I35" s="176">
        <v>8001</v>
      </c>
      <c r="J35" s="176">
        <v>8282.81</v>
      </c>
      <c r="K35" s="176">
        <v>9428</v>
      </c>
      <c r="L35" s="176">
        <v>6346</v>
      </c>
      <c r="M35" s="176">
        <v>8764.58</v>
      </c>
      <c r="N35" s="176">
        <v>10234.75</v>
      </c>
      <c r="O35" s="176">
        <v>79495.990000000005</v>
      </c>
      <c r="P35" s="19"/>
    </row>
    <row r="36" spans="1:16" x14ac:dyDescent="0.3">
      <c r="A36" s="104"/>
      <c r="B36" s="174" t="s">
        <v>859</v>
      </c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9"/>
    </row>
    <row r="37" spans="1:16" x14ac:dyDescent="0.3">
      <c r="A37" s="104"/>
      <c r="B37" s="174" t="s">
        <v>860</v>
      </c>
      <c r="C37" s="176">
        <v>137.94999999999999</v>
      </c>
      <c r="D37" s="176">
        <v>116.41</v>
      </c>
      <c r="E37" s="176">
        <v>112.1</v>
      </c>
      <c r="F37" s="176">
        <v>113.56</v>
      </c>
      <c r="G37" s="176">
        <v>112.09</v>
      </c>
      <c r="H37" s="176">
        <v>165.13</v>
      </c>
      <c r="I37" s="176">
        <v>198.62</v>
      </c>
      <c r="J37" s="176">
        <v>233.64</v>
      </c>
      <c r="K37" s="176">
        <v>219.16</v>
      </c>
      <c r="L37" s="176">
        <v>194.62</v>
      </c>
      <c r="M37" s="176">
        <v>168.6</v>
      </c>
      <c r="N37" s="176">
        <v>244.62</v>
      </c>
      <c r="O37" s="176">
        <v>2016.5</v>
      </c>
      <c r="P37" s="19" t="s">
        <v>76</v>
      </c>
    </row>
    <row r="38" spans="1:16" x14ac:dyDescent="0.3">
      <c r="A38" s="104"/>
      <c r="B38" s="174" t="s">
        <v>861</v>
      </c>
      <c r="C38" s="177">
        <v>137.94999999999999</v>
      </c>
      <c r="D38" s="177">
        <v>116.41</v>
      </c>
      <c r="E38" s="177">
        <v>112.1</v>
      </c>
      <c r="F38" s="177">
        <v>113.56</v>
      </c>
      <c r="G38" s="177">
        <v>112.09</v>
      </c>
      <c r="H38" s="177">
        <v>165.13</v>
      </c>
      <c r="I38" s="177">
        <v>198.62</v>
      </c>
      <c r="J38" s="177">
        <v>233.64</v>
      </c>
      <c r="K38" s="177">
        <v>219.16</v>
      </c>
      <c r="L38" s="177">
        <v>194.62</v>
      </c>
      <c r="M38" s="177">
        <v>168.6</v>
      </c>
      <c r="N38" s="177">
        <v>244.62</v>
      </c>
      <c r="O38" s="177">
        <v>2016.5</v>
      </c>
      <c r="P38" s="19"/>
    </row>
    <row r="39" spans="1:16" x14ac:dyDescent="0.3">
      <c r="B39" s="105" t="s">
        <v>850</v>
      </c>
      <c r="C39" s="17">
        <v>4601.7</v>
      </c>
      <c r="D39" s="17">
        <v>3690.16</v>
      </c>
      <c r="E39" s="17">
        <v>3670.85</v>
      </c>
      <c r="F39" s="17">
        <v>4184.5600000000004</v>
      </c>
      <c r="G39" s="17">
        <v>6026.59</v>
      </c>
      <c r="H39" s="17">
        <v>7022.23</v>
      </c>
      <c r="I39" s="17">
        <v>8199.6200000000008</v>
      </c>
      <c r="J39" s="17">
        <v>8516.4500000000007</v>
      </c>
      <c r="K39" s="17">
        <v>9647.16</v>
      </c>
      <c r="L39" s="17">
        <v>6540.62</v>
      </c>
      <c r="M39" s="17">
        <v>8933.18</v>
      </c>
      <c r="N39" s="17">
        <v>10479.370000000001</v>
      </c>
      <c r="O39" s="17">
        <v>81512.490000000005</v>
      </c>
      <c r="P39" s="19"/>
    </row>
    <row r="40" spans="1:16" x14ac:dyDescent="0.3">
      <c r="B40" s="105" t="s">
        <v>888</v>
      </c>
      <c r="C40" s="105"/>
      <c r="D40" s="105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9"/>
    </row>
    <row r="41" spans="1:16" x14ac:dyDescent="0.3">
      <c r="A41" s="104"/>
      <c r="B41" s="174" t="s">
        <v>863</v>
      </c>
      <c r="C41" s="176">
        <v>269.33</v>
      </c>
      <c r="D41" s="176">
        <v>156.66999999999999</v>
      </c>
      <c r="E41" s="176">
        <v>239.99</v>
      </c>
      <c r="F41" s="176">
        <v>206.11</v>
      </c>
      <c r="G41" s="176">
        <v>237.32</v>
      </c>
      <c r="H41" s="176">
        <v>355.25</v>
      </c>
      <c r="I41" s="176">
        <v>404.26</v>
      </c>
      <c r="J41" s="176">
        <v>374.35</v>
      </c>
      <c r="K41" s="176">
        <v>575</v>
      </c>
      <c r="L41" s="176">
        <v>316.91000000000003</v>
      </c>
      <c r="M41" s="176">
        <v>401.77</v>
      </c>
      <c r="N41" s="176">
        <v>557.04999999999995</v>
      </c>
      <c r="O41" s="176">
        <v>4094.01</v>
      </c>
      <c r="P41" s="19" t="s">
        <v>87</v>
      </c>
    </row>
    <row r="42" spans="1:16" x14ac:dyDescent="0.3">
      <c r="A42" s="104"/>
      <c r="B42" s="174" t="s">
        <v>864</v>
      </c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9"/>
    </row>
    <row r="43" spans="1:16" x14ac:dyDescent="0.3">
      <c r="A43" s="104"/>
      <c r="B43" s="174" t="s">
        <v>865</v>
      </c>
      <c r="C43" s="176">
        <v>82.4</v>
      </c>
      <c r="D43" s="176">
        <v>144.63</v>
      </c>
      <c r="E43" s="176">
        <v>85.95</v>
      </c>
      <c r="F43" s="176">
        <v>150.62</v>
      </c>
      <c r="G43" s="176">
        <v>210.6</v>
      </c>
      <c r="H43" s="176">
        <v>147.94999999999999</v>
      </c>
      <c r="I43" s="176">
        <v>147.94999999999999</v>
      </c>
      <c r="J43" s="176">
        <v>-149.02000000000001</v>
      </c>
      <c r="K43" s="176">
        <v>144.69999999999999</v>
      </c>
      <c r="L43" s="176">
        <v>2.89</v>
      </c>
      <c r="M43" s="176">
        <v>0</v>
      </c>
      <c r="N43" s="176">
        <v>121.51</v>
      </c>
      <c r="O43" s="176">
        <v>1090.18</v>
      </c>
      <c r="P43" s="19"/>
    </row>
    <row r="44" spans="1:16" x14ac:dyDescent="0.3">
      <c r="A44" s="104"/>
      <c r="B44" s="174" t="s">
        <v>866</v>
      </c>
      <c r="C44" s="176">
        <v>82.4</v>
      </c>
      <c r="D44" s="176">
        <v>144.63</v>
      </c>
      <c r="E44" s="176">
        <v>85.95</v>
      </c>
      <c r="F44" s="176">
        <v>150.62</v>
      </c>
      <c r="G44" s="176">
        <v>210.6</v>
      </c>
      <c r="H44" s="176">
        <v>147.94999999999999</v>
      </c>
      <c r="I44" s="176">
        <v>147.94999999999999</v>
      </c>
      <c r="J44" s="176">
        <v>-149.02000000000001</v>
      </c>
      <c r="K44" s="176">
        <v>144.69999999999999</v>
      </c>
      <c r="L44" s="176">
        <v>2.89</v>
      </c>
      <c r="M44" s="176">
        <v>0</v>
      </c>
      <c r="N44" s="176">
        <v>121.51</v>
      </c>
      <c r="O44" s="176">
        <v>1090.18</v>
      </c>
      <c r="P44" s="19"/>
    </row>
    <row r="45" spans="1:16" x14ac:dyDescent="0.3">
      <c r="A45" s="104"/>
      <c r="B45" s="174" t="s">
        <v>906</v>
      </c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9"/>
    </row>
    <row r="46" spans="1:16" x14ac:dyDescent="0.3">
      <c r="A46" s="104"/>
      <c r="B46" s="174" t="s">
        <v>907</v>
      </c>
      <c r="C46" s="176">
        <v>0</v>
      </c>
      <c r="D46" s="176">
        <v>0</v>
      </c>
      <c r="E46" s="176">
        <v>0</v>
      </c>
      <c r="F46" s="176">
        <v>0</v>
      </c>
      <c r="G46" s="176">
        <v>0</v>
      </c>
      <c r="H46" s="176">
        <v>0</v>
      </c>
      <c r="I46" s="176">
        <v>0</v>
      </c>
      <c r="J46" s="176">
        <v>0</v>
      </c>
      <c r="K46" s="176">
        <v>0</v>
      </c>
      <c r="L46" s="176">
        <v>0</v>
      </c>
      <c r="M46" s="176">
        <v>600</v>
      </c>
      <c r="N46" s="176">
        <v>150</v>
      </c>
      <c r="O46" s="176">
        <v>750</v>
      </c>
      <c r="P46" s="19" t="s">
        <v>82</v>
      </c>
    </row>
    <row r="47" spans="1:16" x14ac:dyDescent="0.3">
      <c r="A47" s="104"/>
      <c r="B47" s="174" t="s">
        <v>908</v>
      </c>
      <c r="C47" s="176">
        <v>0</v>
      </c>
      <c r="D47" s="176">
        <v>0</v>
      </c>
      <c r="E47" s="176">
        <v>0</v>
      </c>
      <c r="F47" s="176">
        <v>0</v>
      </c>
      <c r="G47" s="176">
        <v>0</v>
      </c>
      <c r="H47" s="176">
        <v>0</v>
      </c>
      <c r="I47" s="176">
        <v>0</v>
      </c>
      <c r="J47" s="176">
        <v>0</v>
      </c>
      <c r="K47" s="176">
        <v>0</v>
      </c>
      <c r="L47" s="176">
        <v>0</v>
      </c>
      <c r="M47" s="176">
        <v>600</v>
      </c>
      <c r="N47" s="176">
        <v>150</v>
      </c>
      <c r="O47" s="176">
        <v>750</v>
      </c>
      <c r="P47" s="19"/>
    </row>
    <row r="48" spans="1:16" x14ac:dyDescent="0.3">
      <c r="A48" s="104"/>
      <c r="B48" s="174" t="s">
        <v>867</v>
      </c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9"/>
    </row>
    <row r="49" spans="1:16" x14ac:dyDescent="0.3">
      <c r="A49" s="104"/>
      <c r="B49" s="174" t="s">
        <v>868</v>
      </c>
      <c r="C49" s="176">
        <v>234.92</v>
      </c>
      <c r="D49" s="176">
        <v>234.92</v>
      </c>
      <c r="E49" s="176">
        <v>234.92</v>
      </c>
      <c r="F49" s="176">
        <v>234.92</v>
      </c>
      <c r="G49" s="176">
        <v>234.92</v>
      </c>
      <c r="H49" s="176">
        <v>234.92</v>
      </c>
      <c r="I49" s="176">
        <v>234.92</v>
      </c>
      <c r="J49" s="176">
        <v>234.92</v>
      </c>
      <c r="K49" s="176">
        <v>234.92</v>
      </c>
      <c r="L49" s="176">
        <v>234.92</v>
      </c>
      <c r="M49" s="176">
        <v>234.92</v>
      </c>
      <c r="N49" s="176">
        <v>234.92</v>
      </c>
      <c r="O49" s="176">
        <v>2819.04</v>
      </c>
      <c r="P49" s="19" t="s">
        <v>81</v>
      </c>
    </row>
    <row r="50" spans="1:16" x14ac:dyDescent="0.3">
      <c r="A50" s="104"/>
      <c r="B50" s="174" t="s">
        <v>869</v>
      </c>
      <c r="C50" s="176">
        <v>234.92</v>
      </c>
      <c r="D50" s="176">
        <v>234.92</v>
      </c>
      <c r="E50" s="176">
        <v>234.92</v>
      </c>
      <c r="F50" s="176">
        <v>234.92</v>
      </c>
      <c r="G50" s="176">
        <v>234.92</v>
      </c>
      <c r="H50" s="176">
        <v>234.92</v>
      </c>
      <c r="I50" s="176">
        <v>234.92</v>
      </c>
      <c r="J50" s="176">
        <v>234.92</v>
      </c>
      <c r="K50" s="176">
        <v>234.92</v>
      </c>
      <c r="L50" s="176">
        <v>234.92</v>
      </c>
      <c r="M50" s="176">
        <v>234.92</v>
      </c>
      <c r="N50" s="176">
        <v>234.92</v>
      </c>
      <c r="O50" s="176">
        <v>2819.04</v>
      </c>
      <c r="P50" s="19"/>
    </row>
    <row r="51" spans="1:16" x14ac:dyDescent="0.3">
      <c r="A51" s="104"/>
      <c r="B51" s="174" t="s">
        <v>870</v>
      </c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9"/>
    </row>
    <row r="52" spans="1:16" x14ac:dyDescent="0.3">
      <c r="A52" s="104"/>
      <c r="B52" s="174" t="s">
        <v>933</v>
      </c>
      <c r="C52" s="176">
        <v>260</v>
      </c>
      <c r="D52" s="176">
        <v>0</v>
      </c>
      <c r="E52" s="176">
        <v>0</v>
      </c>
      <c r="F52" s="176">
        <v>0</v>
      </c>
      <c r="G52" s="176">
        <v>0</v>
      </c>
      <c r="H52" s="176">
        <v>0</v>
      </c>
      <c r="I52" s="176">
        <v>0</v>
      </c>
      <c r="J52" s="176">
        <v>0</v>
      </c>
      <c r="K52" s="176">
        <v>0</v>
      </c>
      <c r="L52" s="176">
        <v>0</v>
      </c>
      <c r="M52" s="176">
        <v>0</v>
      </c>
      <c r="N52" s="176">
        <v>0</v>
      </c>
      <c r="O52" s="176">
        <v>260</v>
      </c>
      <c r="P52" s="19" t="s">
        <v>82</v>
      </c>
    </row>
    <row r="53" spans="1:16" x14ac:dyDescent="0.3">
      <c r="A53" s="104"/>
      <c r="B53" s="174" t="s">
        <v>871</v>
      </c>
      <c r="C53" s="176">
        <v>330</v>
      </c>
      <c r="D53" s="176">
        <v>330</v>
      </c>
      <c r="E53" s="176">
        <v>330</v>
      </c>
      <c r="F53" s="176">
        <v>330</v>
      </c>
      <c r="G53" s="176">
        <v>330</v>
      </c>
      <c r="H53" s="176">
        <v>330</v>
      </c>
      <c r="I53" s="176">
        <v>330</v>
      </c>
      <c r="J53" s="176">
        <v>330</v>
      </c>
      <c r="K53" s="176">
        <v>330</v>
      </c>
      <c r="L53" s="176">
        <v>330</v>
      </c>
      <c r="M53" s="176">
        <v>330</v>
      </c>
      <c r="N53" s="176">
        <v>330</v>
      </c>
      <c r="O53" s="176">
        <v>3960</v>
      </c>
      <c r="P53" s="19" t="s">
        <v>83</v>
      </c>
    </row>
    <row r="54" spans="1:16" x14ac:dyDescent="0.3">
      <c r="A54" s="104"/>
      <c r="B54" s="174" t="s">
        <v>872</v>
      </c>
      <c r="C54" s="176">
        <v>0</v>
      </c>
      <c r="D54" s="176">
        <v>266.51</v>
      </c>
      <c r="E54" s="176">
        <v>0</v>
      </c>
      <c r="F54" s="176">
        <v>380</v>
      </c>
      <c r="G54" s="176">
        <v>263.02</v>
      </c>
      <c r="H54" s="176">
        <v>805</v>
      </c>
      <c r="I54" s="176">
        <v>740.19</v>
      </c>
      <c r="J54" s="176">
        <v>1457</v>
      </c>
      <c r="K54" s="176">
        <v>0</v>
      </c>
      <c r="L54" s="176">
        <v>600</v>
      </c>
      <c r="M54" s="176">
        <v>3899.65</v>
      </c>
      <c r="N54" s="176">
        <v>0</v>
      </c>
      <c r="O54" s="176">
        <v>8411.3700000000008</v>
      </c>
      <c r="P54" s="19" t="s">
        <v>82</v>
      </c>
    </row>
    <row r="55" spans="1:16" x14ac:dyDescent="0.3">
      <c r="A55" s="104"/>
      <c r="B55" s="174" t="s">
        <v>873</v>
      </c>
      <c r="C55" s="176">
        <v>55</v>
      </c>
      <c r="D55" s="176">
        <v>55</v>
      </c>
      <c r="E55" s="176">
        <v>55</v>
      </c>
      <c r="F55" s="176">
        <v>110</v>
      </c>
      <c r="G55" s="176">
        <v>110</v>
      </c>
      <c r="H55" s="176">
        <v>110</v>
      </c>
      <c r="I55" s="176">
        <v>110</v>
      </c>
      <c r="J55" s="176">
        <v>110</v>
      </c>
      <c r="K55" s="176">
        <v>110</v>
      </c>
      <c r="L55" s="176">
        <v>110</v>
      </c>
      <c r="M55" s="176">
        <v>110</v>
      </c>
      <c r="N55" s="176">
        <v>110</v>
      </c>
      <c r="O55" s="176">
        <v>1155</v>
      </c>
      <c r="P55" s="19" t="s">
        <v>88</v>
      </c>
    </row>
    <row r="56" spans="1:16" x14ac:dyDescent="0.3">
      <c r="A56" s="104"/>
      <c r="B56" s="174" t="s">
        <v>874</v>
      </c>
      <c r="C56" s="176">
        <v>645</v>
      </c>
      <c r="D56" s="176">
        <v>651.51</v>
      </c>
      <c r="E56" s="176">
        <v>385</v>
      </c>
      <c r="F56" s="176">
        <v>820</v>
      </c>
      <c r="G56" s="176">
        <v>703.02</v>
      </c>
      <c r="H56" s="176">
        <v>1245</v>
      </c>
      <c r="I56" s="176">
        <v>1180.19</v>
      </c>
      <c r="J56" s="176">
        <v>1897</v>
      </c>
      <c r="K56" s="176">
        <v>440</v>
      </c>
      <c r="L56" s="176">
        <v>1040</v>
      </c>
      <c r="M56" s="176">
        <v>4339.6499999999996</v>
      </c>
      <c r="N56" s="176">
        <v>440</v>
      </c>
      <c r="O56" s="176">
        <v>13786.37</v>
      </c>
      <c r="P56" s="19"/>
    </row>
    <row r="57" spans="1:16" x14ac:dyDescent="0.3">
      <c r="A57" s="104"/>
      <c r="B57" s="174" t="s">
        <v>875</v>
      </c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9"/>
    </row>
    <row r="58" spans="1:16" x14ac:dyDescent="0.3">
      <c r="A58" s="104"/>
      <c r="B58" s="174" t="s">
        <v>876</v>
      </c>
      <c r="C58" s="176">
        <v>2098.58</v>
      </c>
      <c r="D58" s="176">
        <v>326.98</v>
      </c>
      <c r="E58" s="176">
        <v>326.98</v>
      </c>
      <c r="F58" s="176">
        <v>326.98</v>
      </c>
      <c r="G58" s="176">
        <v>326.98</v>
      </c>
      <c r="H58" s="176">
        <v>402.18</v>
      </c>
      <c r="I58" s="176">
        <v>326.98</v>
      </c>
      <c r="J58" s="176">
        <v>326.98</v>
      </c>
      <c r="K58" s="176">
        <v>326.98</v>
      </c>
      <c r="L58" s="176">
        <v>326.98</v>
      </c>
      <c r="M58" s="176">
        <v>326.98</v>
      </c>
      <c r="N58" s="176">
        <v>326.98</v>
      </c>
      <c r="O58" s="176">
        <v>5770.56</v>
      </c>
      <c r="P58" s="19" t="s">
        <v>80</v>
      </c>
    </row>
    <row r="59" spans="1:16" x14ac:dyDescent="0.3">
      <c r="A59" s="104"/>
      <c r="B59" s="174" t="s">
        <v>877</v>
      </c>
      <c r="C59" s="176">
        <v>2098.58</v>
      </c>
      <c r="D59" s="176">
        <v>326.98</v>
      </c>
      <c r="E59" s="176">
        <v>326.98</v>
      </c>
      <c r="F59" s="176">
        <v>326.98</v>
      </c>
      <c r="G59" s="176">
        <v>326.98</v>
      </c>
      <c r="H59" s="176">
        <v>402.18</v>
      </c>
      <c r="I59" s="176">
        <v>326.98</v>
      </c>
      <c r="J59" s="176">
        <v>326.98</v>
      </c>
      <c r="K59" s="176">
        <v>326.98</v>
      </c>
      <c r="L59" s="176">
        <v>326.98</v>
      </c>
      <c r="M59" s="176">
        <v>326.98</v>
      </c>
      <c r="N59" s="176">
        <v>326.98</v>
      </c>
      <c r="O59" s="176">
        <v>5770.56</v>
      </c>
      <c r="P59" s="19"/>
    </row>
    <row r="60" spans="1:16" x14ac:dyDescent="0.3">
      <c r="A60" s="104"/>
      <c r="B60" s="174" t="s">
        <v>878</v>
      </c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9"/>
    </row>
    <row r="61" spans="1:16" x14ac:dyDescent="0.3">
      <c r="A61" s="104"/>
      <c r="B61" s="174" t="s">
        <v>879</v>
      </c>
      <c r="C61" s="176">
        <v>1202.4100000000001</v>
      </c>
      <c r="D61" s="176">
        <v>1174.2</v>
      </c>
      <c r="E61" s="176">
        <v>1826.64</v>
      </c>
      <c r="F61" s="176">
        <v>1363.98</v>
      </c>
      <c r="G61" s="176">
        <v>634.98</v>
      </c>
      <c r="H61" s="176">
        <v>698.08</v>
      </c>
      <c r="I61" s="176">
        <v>1069.92</v>
      </c>
      <c r="J61" s="176">
        <v>1256.48</v>
      </c>
      <c r="K61" s="176">
        <v>1022.05</v>
      </c>
      <c r="L61" s="176">
        <v>1211.5999999999999</v>
      </c>
      <c r="M61" s="176">
        <v>1318.16</v>
      </c>
      <c r="N61" s="176">
        <v>329.1</v>
      </c>
      <c r="O61" s="176">
        <v>13107.6</v>
      </c>
      <c r="P61" s="19" t="s">
        <v>84</v>
      </c>
    </row>
    <row r="62" spans="1:16" x14ac:dyDescent="0.3">
      <c r="A62" s="104"/>
      <c r="B62" s="174" t="s">
        <v>880</v>
      </c>
      <c r="C62" s="176">
        <v>165</v>
      </c>
      <c r="D62" s="176">
        <v>165</v>
      </c>
      <c r="E62" s="176">
        <v>165</v>
      </c>
      <c r="F62" s="176">
        <v>165</v>
      </c>
      <c r="G62" s="176">
        <v>165</v>
      </c>
      <c r="H62" s="176">
        <v>165</v>
      </c>
      <c r="I62" s="176">
        <v>165</v>
      </c>
      <c r="J62" s="176">
        <v>165</v>
      </c>
      <c r="K62" s="176">
        <v>165</v>
      </c>
      <c r="L62" s="176">
        <v>165</v>
      </c>
      <c r="M62" s="176">
        <v>165</v>
      </c>
      <c r="N62" s="176">
        <v>165</v>
      </c>
      <c r="O62" s="176">
        <v>1980</v>
      </c>
      <c r="P62" s="19" t="s">
        <v>84</v>
      </c>
    </row>
    <row r="63" spans="1:16" x14ac:dyDescent="0.3">
      <c r="A63" s="104"/>
      <c r="B63" s="174" t="s">
        <v>882</v>
      </c>
      <c r="C63" s="176">
        <v>80</v>
      </c>
      <c r="D63" s="176">
        <v>80</v>
      </c>
      <c r="E63" s="176">
        <v>80</v>
      </c>
      <c r="F63" s="176">
        <v>100</v>
      </c>
      <c r="G63" s="176">
        <v>120</v>
      </c>
      <c r="H63" s="176">
        <v>160</v>
      </c>
      <c r="I63" s="176">
        <v>160</v>
      </c>
      <c r="J63" s="176">
        <v>180</v>
      </c>
      <c r="K63" s="176">
        <v>140</v>
      </c>
      <c r="L63" s="176">
        <v>140</v>
      </c>
      <c r="M63" s="176">
        <v>200</v>
      </c>
      <c r="N63" s="176">
        <v>200</v>
      </c>
      <c r="O63" s="176">
        <v>1640</v>
      </c>
      <c r="P63" s="19" t="s">
        <v>85</v>
      </c>
    </row>
    <row r="64" spans="1:16" x14ac:dyDescent="0.3">
      <c r="A64" s="104"/>
      <c r="B64" s="174" t="s">
        <v>883</v>
      </c>
      <c r="C64" s="176">
        <v>1447.41</v>
      </c>
      <c r="D64" s="176">
        <v>1419.2</v>
      </c>
      <c r="E64" s="176">
        <v>2071.64</v>
      </c>
      <c r="F64" s="176">
        <v>1628.98</v>
      </c>
      <c r="G64" s="176">
        <v>919.98</v>
      </c>
      <c r="H64" s="176">
        <v>1023.08</v>
      </c>
      <c r="I64" s="176">
        <v>1394.92</v>
      </c>
      <c r="J64" s="176">
        <v>1601.48</v>
      </c>
      <c r="K64" s="176">
        <v>1327.05</v>
      </c>
      <c r="L64" s="176">
        <v>1516.6</v>
      </c>
      <c r="M64" s="176">
        <v>1683.16</v>
      </c>
      <c r="N64" s="176">
        <v>694.1</v>
      </c>
      <c r="O64" s="176">
        <v>16727.599999999999</v>
      </c>
      <c r="P64" s="19"/>
    </row>
    <row r="65" spans="1:16" x14ac:dyDescent="0.3">
      <c r="A65" s="104"/>
      <c r="B65" s="174" t="s">
        <v>884</v>
      </c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9"/>
    </row>
    <row r="66" spans="1:16" x14ac:dyDescent="0.3">
      <c r="A66" s="104"/>
      <c r="B66" s="174" t="s">
        <v>885</v>
      </c>
      <c r="C66" s="176">
        <v>2.5</v>
      </c>
      <c r="D66" s="176">
        <v>2.81</v>
      </c>
      <c r="E66" s="176">
        <v>2.42</v>
      </c>
      <c r="F66" s="176">
        <v>2.29</v>
      </c>
      <c r="G66" s="176">
        <v>2.21</v>
      </c>
      <c r="H66" s="176">
        <v>2.2200000000000002</v>
      </c>
      <c r="I66" s="176">
        <v>2.2599999999999998</v>
      </c>
      <c r="J66" s="176">
        <v>2.2999999999999998</v>
      </c>
      <c r="K66" s="176">
        <v>2.2000000000000002</v>
      </c>
      <c r="L66" s="176">
        <v>1.9</v>
      </c>
      <c r="M66" s="176">
        <v>2.2000000000000002</v>
      </c>
      <c r="N66" s="176">
        <v>2.06</v>
      </c>
      <c r="O66" s="176">
        <v>27.37</v>
      </c>
      <c r="P66" s="19" t="s">
        <v>88</v>
      </c>
    </row>
    <row r="67" spans="1:16" x14ac:dyDescent="0.3">
      <c r="A67" s="104"/>
      <c r="B67" s="174" t="s">
        <v>886</v>
      </c>
      <c r="C67" s="176">
        <v>2.5</v>
      </c>
      <c r="D67" s="176">
        <v>2.81</v>
      </c>
      <c r="E67" s="176">
        <v>2.42</v>
      </c>
      <c r="F67" s="176">
        <v>2.29</v>
      </c>
      <c r="G67" s="176">
        <v>2.21</v>
      </c>
      <c r="H67" s="176">
        <v>2.2200000000000002</v>
      </c>
      <c r="I67" s="176">
        <v>2.2599999999999998</v>
      </c>
      <c r="J67" s="176">
        <v>2.2999999999999998</v>
      </c>
      <c r="K67" s="176">
        <v>2.2000000000000002</v>
      </c>
      <c r="L67" s="176">
        <v>1.9</v>
      </c>
      <c r="M67" s="176">
        <v>2.2000000000000002</v>
      </c>
      <c r="N67" s="176">
        <v>2.06</v>
      </c>
      <c r="O67" s="176">
        <v>27.37</v>
      </c>
      <c r="P67" s="19"/>
    </row>
    <row r="68" spans="1:16" x14ac:dyDescent="0.3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9"/>
    </row>
    <row r="69" spans="1:16" x14ac:dyDescent="0.3">
      <c r="A69" s="104"/>
      <c r="B69" s="174" t="s">
        <v>887</v>
      </c>
      <c r="C69" s="177">
        <v>1464.24</v>
      </c>
      <c r="D69" s="177">
        <v>0</v>
      </c>
      <c r="E69" s="177">
        <v>0</v>
      </c>
      <c r="F69" s="177">
        <v>0</v>
      </c>
      <c r="G69" s="177">
        <v>0</v>
      </c>
      <c r="H69" s="177">
        <v>0</v>
      </c>
      <c r="I69" s="177">
        <v>0</v>
      </c>
      <c r="J69" s="177">
        <v>0</v>
      </c>
      <c r="K69" s="177">
        <v>1629.85</v>
      </c>
      <c r="L69" s="177">
        <v>0</v>
      </c>
      <c r="M69" s="177">
        <v>0</v>
      </c>
      <c r="N69" s="177">
        <v>1284.32</v>
      </c>
      <c r="O69" s="177">
        <v>4378.41</v>
      </c>
      <c r="P69" s="19" t="s">
        <v>78</v>
      </c>
    </row>
    <row r="70" spans="1:16" x14ac:dyDescent="0.3">
      <c r="B70" s="105" t="s">
        <v>850</v>
      </c>
      <c r="C70" s="17">
        <v>6244.38</v>
      </c>
      <c r="D70" s="17">
        <v>2936.72</v>
      </c>
      <c r="E70" s="17">
        <v>3346.9</v>
      </c>
      <c r="F70" s="17">
        <v>3369.9</v>
      </c>
      <c r="G70" s="17">
        <v>2635.03</v>
      </c>
      <c r="H70" s="17">
        <v>3410.6</v>
      </c>
      <c r="I70" s="17">
        <v>3691.48</v>
      </c>
      <c r="J70" s="17">
        <v>4288.01</v>
      </c>
      <c r="K70" s="17">
        <v>4680.7</v>
      </c>
      <c r="L70" s="17">
        <v>3440.2</v>
      </c>
      <c r="M70" s="17">
        <v>7588.68</v>
      </c>
      <c r="N70" s="17">
        <v>3810.94</v>
      </c>
      <c r="O70" s="17">
        <v>49443.54</v>
      </c>
    </row>
    <row r="71" spans="1:16" x14ac:dyDescent="0.3">
      <c r="B71" s="105" t="s">
        <v>889</v>
      </c>
      <c r="C71" s="98">
        <v>-1642.68</v>
      </c>
      <c r="D71" s="98">
        <v>753.44</v>
      </c>
      <c r="E71" s="98">
        <v>323.95</v>
      </c>
      <c r="F71" s="98">
        <v>814.66</v>
      </c>
      <c r="G71" s="98">
        <v>3391.56</v>
      </c>
      <c r="H71" s="98">
        <v>3611.63</v>
      </c>
      <c r="I71" s="98">
        <v>4508.1400000000003</v>
      </c>
      <c r="J71" s="98">
        <v>4228.4399999999996</v>
      </c>
      <c r="K71" s="98">
        <v>4966.46</v>
      </c>
      <c r="L71" s="98">
        <v>3100.42</v>
      </c>
      <c r="M71" s="98">
        <v>1344.5</v>
      </c>
      <c r="N71" s="98">
        <v>6668.43</v>
      </c>
      <c r="O71" s="98">
        <v>32068.95</v>
      </c>
    </row>
    <row r="72" spans="1:16" x14ac:dyDescent="0.3">
      <c r="B72" s="105" t="s">
        <v>890</v>
      </c>
      <c r="C72" s="105"/>
      <c r="D72" s="105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</row>
    <row r="73" spans="1:16" x14ac:dyDescent="0.3">
      <c r="A73" s="104"/>
      <c r="B73" s="174" t="s">
        <v>891</v>
      </c>
      <c r="C73" s="176">
        <v>2750</v>
      </c>
      <c r="D73" s="176">
        <v>2750</v>
      </c>
      <c r="E73" s="176">
        <v>2750</v>
      </c>
      <c r="F73" s="176">
        <v>2750</v>
      </c>
      <c r="G73" s="176">
        <v>2750</v>
      </c>
      <c r="H73" s="176">
        <v>2750</v>
      </c>
      <c r="I73" s="176">
        <v>2750</v>
      </c>
      <c r="J73" s="176">
        <v>2750</v>
      </c>
      <c r="K73" s="176">
        <v>2750</v>
      </c>
      <c r="L73" s="176">
        <v>2750</v>
      </c>
      <c r="M73" s="176">
        <v>1750</v>
      </c>
      <c r="N73" s="176">
        <v>2500</v>
      </c>
      <c r="O73" s="176">
        <v>31750</v>
      </c>
    </row>
    <row r="74" spans="1:16" x14ac:dyDescent="0.3">
      <c r="A74" s="104"/>
      <c r="B74" s="174" t="s">
        <v>892</v>
      </c>
      <c r="C74" s="176">
        <v>1895.88</v>
      </c>
      <c r="D74" s="176">
        <v>1797.83</v>
      </c>
      <c r="E74" s="176">
        <v>1797.83</v>
      </c>
      <c r="F74" s="176">
        <v>1797.83</v>
      </c>
      <c r="G74" s="176">
        <v>1797.83</v>
      </c>
      <c r="H74" s="176">
        <v>1797.83</v>
      </c>
      <c r="I74" s="176">
        <v>1797.83</v>
      </c>
      <c r="J74" s="176">
        <v>1797.83</v>
      </c>
      <c r="K74" s="176">
        <v>1797.83</v>
      </c>
      <c r="L74" s="176">
        <v>1797.83</v>
      </c>
      <c r="M74" s="176">
        <v>1797.83</v>
      </c>
      <c r="N74" s="176">
        <v>1797.83</v>
      </c>
      <c r="O74" s="176">
        <v>21672.01</v>
      </c>
    </row>
    <row r="75" spans="1:16" x14ac:dyDescent="0.3">
      <c r="A75" s="104"/>
      <c r="B75" s="174" t="s">
        <v>893</v>
      </c>
      <c r="C75" s="177">
        <v>-172.03</v>
      </c>
      <c r="D75" s="177">
        <v>8.33</v>
      </c>
      <c r="E75" s="177">
        <v>8.33</v>
      </c>
      <c r="F75" s="177">
        <v>8.33</v>
      </c>
      <c r="G75" s="177">
        <v>8.33</v>
      </c>
      <c r="H75" s="177">
        <v>8.33</v>
      </c>
      <c r="I75" s="177">
        <v>8.33</v>
      </c>
      <c r="J75" s="177">
        <v>8.33</v>
      </c>
      <c r="K75" s="177">
        <v>8.33</v>
      </c>
      <c r="L75" s="177">
        <v>8.33</v>
      </c>
      <c r="M75" s="177">
        <v>8.33</v>
      </c>
      <c r="N75" s="177">
        <v>8.33</v>
      </c>
      <c r="O75" s="177">
        <v>-80.400000000000006</v>
      </c>
    </row>
    <row r="76" spans="1:16" x14ac:dyDescent="0.3">
      <c r="B76" s="105" t="s">
        <v>850</v>
      </c>
      <c r="C76" s="17">
        <v>4473.8500000000004</v>
      </c>
      <c r="D76" s="17">
        <v>4556.16</v>
      </c>
      <c r="E76" s="17">
        <v>4556.16</v>
      </c>
      <c r="F76" s="17">
        <v>4556.16</v>
      </c>
      <c r="G76" s="17">
        <v>4556.16</v>
      </c>
      <c r="H76" s="17">
        <v>4556.16</v>
      </c>
      <c r="I76" s="17">
        <v>4556.16</v>
      </c>
      <c r="J76" s="17">
        <v>4556.16</v>
      </c>
      <c r="K76" s="17">
        <v>4556.16</v>
      </c>
      <c r="L76" s="17">
        <v>4556.16</v>
      </c>
      <c r="M76" s="17">
        <v>3556.16</v>
      </c>
      <c r="N76" s="17">
        <v>4306.16</v>
      </c>
      <c r="O76" s="17">
        <v>53341.61</v>
      </c>
    </row>
    <row r="77" spans="1:16" x14ac:dyDescent="0.3">
      <c r="B77" s="105" t="s">
        <v>894</v>
      </c>
      <c r="C77" s="98">
        <v>-6116.53</v>
      </c>
      <c r="D77" s="98">
        <v>-3802.72</v>
      </c>
      <c r="E77" s="98">
        <v>-4232.21</v>
      </c>
      <c r="F77" s="98">
        <v>-3741.5</v>
      </c>
      <c r="G77" s="98">
        <v>-1164.5999999999999</v>
      </c>
      <c r="H77" s="98">
        <v>-944.53</v>
      </c>
      <c r="I77" s="98">
        <v>-48.02</v>
      </c>
      <c r="J77" s="98">
        <v>-327.72</v>
      </c>
      <c r="K77" s="98">
        <v>410.3</v>
      </c>
      <c r="L77" s="98">
        <v>-1455.74</v>
      </c>
      <c r="M77" s="98">
        <v>-2211.66</v>
      </c>
      <c r="N77" s="98">
        <v>2362.27</v>
      </c>
      <c r="O77" s="98">
        <v>-21272.66</v>
      </c>
    </row>
    <row r="78" spans="1:16" x14ac:dyDescent="0.3"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</row>
    <row r="79" spans="1:16" x14ac:dyDescent="0.3">
      <c r="B79" s="105" t="s">
        <v>895</v>
      </c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</row>
    <row r="80" spans="1:16" x14ac:dyDescent="0.3">
      <c r="A80" s="104"/>
      <c r="B80" s="174" t="s">
        <v>896</v>
      </c>
      <c r="C80" s="176">
        <v>4601.7</v>
      </c>
      <c r="D80" s="176">
        <v>3690.16</v>
      </c>
      <c r="E80" s="176">
        <v>3670.85</v>
      </c>
      <c r="F80" s="176">
        <v>4184.5600000000004</v>
      </c>
      <c r="G80" s="176">
        <v>6026.59</v>
      </c>
      <c r="H80" s="176">
        <v>7022.23</v>
      </c>
      <c r="I80" s="176">
        <v>8199.6200000000008</v>
      </c>
      <c r="J80" s="176">
        <v>8516.4500000000007</v>
      </c>
      <c r="K80" s="176">
        <v>9647.16</v>
      </c>
      <c r="L80" s="176">
        <v>6540.62</v>
      </c>
      <c r="M80" s="176">
        <v>8933.18</v>
      </c>
      <c r="N80" s="176">
        <v>10479.370000000001</v>
      </c>
      <c r="O80" s="176">
        <v>81512.490000000005</v>
      </c>
    </row>
    <row r="81" spans="1:15" x14ac:dyDescent="0.3">
      <c r="A81" s="104"/>
      <c r="B81" s="174" t="s">
        <v>897</v>
      </c>
      <c r="C81" s="176">
        <v>-6244.38</v>
      </c>
      <c r="D81" s="176">
        <v>-2936.72</v>
      </c>
      <c r="E81" s="176">
        <v>-3346.9</v>
      </c>
      <c r="F81" s="176">
        <v>-3369.9</v>
      </c>
      <c r="G81" s="176">
        <v>-2635.03</v>
      </c>
      <c r="H81" s="176">
        <v>-3410.6</v>
      </c>
      <c r="I81" s="176">
        <v>-3691.48</v>
      </c>
      <c r="J81" s="176">
        <v>-4288.01</v>
      </c>
      <c r="K81" s="176">
        <v>-4680.7</v>
      </c>
      <c r="L81" s="176">
        <v>-3440.2</v>
      </c>
      <c r="M81" s="176">
        <v>-7588.68</v>
      </c>
      <c r="N81" s="176">
        <v>-3810.94</v>
      </c>
      <c r="O81" s="176">
        <v>-49443.54</v>
      </c>
    </row>
    <row r="82" spans="1:15" x14ac:dyDescent="0.3">
      <c r="A82" s="104"/>
      <c r="B82" s="174" t="s">
        <v>898</v>
      </c>
      <c r="C82" s="176">
        <v>-1642.68</v>
      </c>
      <c r="D82" s="176">
        <v>753.44</v>
      </c>
      <c r="E82" s="176">
        <v>323.95</v>
      </c>
      <c r="F82" s="176">
        <v>814.66</v>
      </c>
      <c r="G82" s="176">
        <v>3391.56</v>
      </c>
      <c r="H82" s="176">
        <v>3611.63</v>
      </c>
      <c r="I82" s="176">
        <v>4508.1400000000003</v>
      </c>
      <c r="J82" s="176">
        <v>4228.4399999999996</v>
      </c>
      <c r="K82" s="176">
        <v>4966.46</v>
      </c>
      <c r="L82" s="176">
        <v>3100.42</v>
      </c>
      <c r="M82" s="176">
        <v>1344.5</v>
      </c>
      <c r="N82" s="176">
        <v>6668.43</v>
      </c>
      <c r="O82" s="176">
        <v>32068.95</v>
      </c>
    </row>
    <row r="83" spans="1:15" x14ac:dyDescent="0.3">
      <c r="A83" s="104"/>
      <c r="B83" s="174" t="s">
        <v>899</v>
      </c>
      <c r="C83" s="176">
        <v>-4473.8500000000004</v>
      </c>
      <c r="D83" s="176">
        <v>-4556.16</v>
      </c>
      <c r="E83" s="176">
        <v>-4556.16</v>
      </c>
      <c r="F83" s="176">
        <v>-4556.16</v>
      </c>
      <c r="G83" s="176">
        <v>-4556.16</v>
      </c>
      <c r="H83" s="176">
        <v>-4556.16</v>
      </c>
      <c r="I83" s="176">
        <v>-4556.16</v>
      </c>
      <c r="J83" s="176">
        <v>-4556.16</v>
      </c>
      <c r="K83" s="176">
        <v>-4556.16</v>
      </c>
      <c r="L83" s="176">
        <v>-4556.16</v>
      </c>
      <c r="M83" s="176">
        <v>-3556.16</v>
      </c>
      <c r="N83" s="176">
        <v>-4306.16</v>
      </c>
      <c r="O83" s="176">
        <v>-53341.61</v>
      </c>
    </row>
    <row r="84" spans="1:15" x14ac:dyDescent="0.3">
      <c r="A84" s="104"/>
      <c r="B84" s="105" t="s">
        <v>894</v>
      </c>
      <c r="C84" s="98">
        <v>-6116.53</v>
      </c>
      <c r="D84" s="98">
        <v>-3802.72</v>
      </c>
      <c r="E84" s="98">
        <v>-4232.21</v>
      </c>
      <c r="F84" s="98">
        <v>-3741.5</v>
      </c>
      <c r="G84" s="98">
        <v>-1164.5999999999999</v>
      </c>
      <c r="H84" s="98">
        <v>-944.53</v>
      </c>
      <c r="I84" s="98">
        <v>-48.02</v>
      </c>
      <c r="J84" s="98">
        <v>-327.72</v>
      </c>
      <c r="K84" s="98">
        <v>410.3</v>
      </c>
      <c r="L84" s="98">
        <v>-1455.74</v>
      </c>
      <c r="M84" s="98">
        <v>-2211.66</v>
      </c>
      <c r="N84" s="98">
        <v>2362.27</v>
      </c>
      <c r="O84" s="98">
        <v>-21272.66</v>
      </c>
    </row>
  </sheetData>
  <conditionalFormatting sqref="M8:M18">
    <cfRule type="duplicateValues" dxfId="1" priority="1"/>
  </conditionalFormatting>
  <dataValidations count="2">
    <dataValidation type="list" allowBlank="1" showInputMessage="1" showErrorMessage="1" sqref="P27:P39" xr:uid="{E5D62247-F5CD-4FE3-BE95-9EF0ABE284DB}">
      <formula1>$R$27:$R$38</formula1>
    </dataValidation>
    <dataValidation type="list" allowBlank="1" showInputMessage="1" showErrorMessage="1" sqref="P41:P69" xr:uid="{5CF1D96A-116D-4A22-B361-55E744299946}">
      <formula1>$R$42:$R$53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720F5-50A4-448A-BEE8-E4852185AFD7}">
  <dimension ref="A2:X211"/>
  <sheetViews>
    <sheetView workbookViewId="0"/>
  </sheetViews>
  <sheetFormatPr defaultColWidth="8.796875" defaultRowHeight="13" x14ac:dyDescent="0.3"/>
  <cols>
    <col min="1" max="1" width="15.796875" style="97" customWidth="1"/>
    <col min="2" max="3" width="15.69921875" style="97" customWidth="1"/>
    <col min="4" max="23" width="13.296875" style="97" customWidth="1"/>
    <col min="24" max="24" width="39.296875" style="97" customWidth="1"/>
    <col min="25" max="26" width="15.69921875" style="97" customWidth="1"/>
    <col min="27" max="16384" width="8.796875" style="97"/>
  </cols>
  <sheetData>
    <row r="2" spans="2:24" ht="15.5" x14ac:dyDescent="0.3">
      <c r="B2" s="138"/>
      <c r="C2" s="137"/>
      <c r="D2" s="137"/>
      <c r="E2" s="137"/>
      <c r="F2" s="137"/>
      <c r="G2" s="137"/>
      <c r="H2" s="137"/>
      <c r="I2" s="137"/>
      <c r="J2" s="137"/>
      <c r="K2" s="138"/>
      <c r="L2" s="137"/>
      <c r="M2" s="137"/>
      <c r="N2" s="137"/>
      <c r="O2" s="137"/>
      <c r="P2" s="137"/>
      <c r="Q2" s="137"/>
      <c r="R2" s="137"/>
      <c r="S2" s="137"/>
      <c r="T2" s="137"/>
      <c r="U2" s="138"/>
      <c r="V2" s="137"/>
      <c r="W2" s="137"/>
      <c r="X2" s="137"/>
    </row>
    <row r="3" spans="2:24" ht="19.5" x14ac:dyDescent="0.3">
      <c r="B3" s="156" t="s">
        <v>937</v>
      </c>
      <c r="C3" s="156"/>
      <c r="D3" s="156"/>
      <c r="E3" s="156"/>
      <c r="F3" s="156"/>
      <c r="G3" s="156"/>
      <c r="H3" s="156"/>
      <c r="I3" s="156"/>
    </row>
    <row r="4" spans="2:24" x14ac:dyDescent="0.3">
      <c r="B4" s="151" t="s">
        <v>938</v>
      </c>
      <c r="C4" s="144"/>
      <c r="D4" s="151"/>
      <c r="E4" s="151"/>
      <c r="F4" s="151"/>
      <c r="G4" s="151"/>
      <c r="H4" s="151"/>
      <c r="I4" s="151"/>
    </row>
    <row r="5" spans="2:24" x14ac:dyDescent="0.3">
      <c r="B5" s="145" t="s">
        <v>934</v>
      </c>
      <c r="C5" s="145"/>
      <c r="D5" s="145"/>
      <c r="E5" s="145"/>
      <c r="F5" s="145"/>
      <c r="G5" s="145"/>
      <c r="H5" s="145"/>
      <c r="I5" s="145"/>
    </row>
    <row r="6" spans="2:24" x14ac:dyDescent="0.3">
      <c r="B6" s="145"/>
      <c r="C6" s="145"/>
      <c r="D6" s="145"/>
      <c r="E6" s="145"/>
      <c r="F6" s="145"/>
      <c r="G6" s="145"/>
      <c r="H6" s="145"/>
      <c r="I6" s="145"/>
    </row>
    <row r="7" spans="2:24" s="114" customFormat="1" x14ac:dyDescent="0.3">
      <c r="B7" s="99" t="s">
        <v>90</v>
      </c>
      <c r="C7" s="100" t="s">
        <v>91</v>
      </c>
      <c r="D7" s="100" t="s">
        <v>92</v>
      </c>
      <c r="E7" s="100" t="s">
        <v>93</v>
      </c>
      <c r="F7" s="100" t="s">
        <v>94</v>
      </c>
      <c r="G7" s="100" t="s">
        <v>95</v>
      </c>
      <c r="H7" s="100" t="s">
        <v>96</v>
      </c>
      <c r="I7" s="100" t="s">
        <v>69</v>
      </c>
      <c r="K7" s="146" t="s">
        <v>97</v>
      </c>
      <c r="L7" s="147" t="s">
        <v>53</v>
      </c>
      <c r="M7" s="147" t="s">
        <v>92</v>
      </c>
      <c r="N7" s="147" t="s">
        <v>98</v>
      </c>
      <c r="O7" s="148" t="s">
        <v>99</v>
      </c>
      <c r="P7" s="149" t="s">
        <v>100</v>
      </c>
      <c r="Q7" s="149" t="s">
        <v>101</v>
      </c>
      <c r="R7" s="149" t="s">
        <v>102</v>
      </c>
      <c r="S7" s="150" t="s">
        <v>103</v>
      </c>
      <c r="U7" s="152" t="s">
        <v>97</v>
      </c>
      <c r="V7" s="139" t="s">
        <v>92</v>
      </c>
      <c r="W7" s="139" t="s">
        <v>93</v>
      </c>
      <c r="X7" s="139" t="s">
        <v>98</v>
      </c>
    </row>
    <row r="8" spans="2:24" x14ac:dyDescent="0.3">
      <c r="B8" s="143" t="s">
        <v>939</v>
      </c>
      <c r="C8" s="153">
        <v>21179</v>
      </c>
      <c r="D8" s="143" t="s">
        <v>940</v>
      </c>
      <c r="E8" s="143" t="s">
        <v>935</v>
      </c>
      <c r="F8" s="154">
        <v>300</v>
      </c>
      <c r="G8" s="154">
        <v>675</v>
      </c>
      <c r="H8" s="154">
        <v>0</v>
      </c>
      <c r="I8" s="154">
        <v>975</v>
      </c>
      <c r="K8" s="110" t="s">
        <v>50</v>
      </c>
      <c r="L8" s="110" t="s">
        <v>54</v>
      </c>
      <c r="M8" s="110" t="s">
        <v>262</v>
      </c>
      <c r="N8" s="110" t="s">
        <v>263</v>
      </c>
      <c r="O8" s="111" t="s">
        <v>264</v>
      </c>
      <c r="P8" s="112">
        <v>1982</v>
      </c>
      <c r="Q8" s="112" t="s">
        <v>265</v>
      </c>
      <c r="R8" s="112" t="s">
        <v>112</v>
      </c>
      <c r="S8" s="113">
        <v>10000</v>
      </c>
      <c r="U8" s="110" t="s">
        <v>50</v>
      </c>
      <c r="V8" s="110" t="s">
        <v>261</v>
      </c>
      <c r="W8" s="110" t="s">
        <v>104</v>
      </c>
      <c r="X8" s="110" t="s">
        <v>266</v>
      </c>
    </row>
    <row r="9" spans="2:24" x14ac:dyDescent="0.3">
      <c r="B9" s="143" t="s">
        <v>941</v>
      </c>
      <c r="C9" s="153">
        <v>17867</v>
      </c>
      <c r="D9" s="143" t="s">
        <v>942</v>
      </c>
      <c r="E9" s="143" t="s">
        <v>935</v>
      </c>
      <c r="F9" s="154">
        <v>300</v>
      </c>
      <c r="G9" s="154">
        <v>575</v>
      </c>
      <c r="H9" s="154">
        <v>0</v>
      </c>
      <c r="I9" s="154">
        <v>875</v>
      </c>
      <c r="K9" s="110" t="s">
        <v>50</v>
      </c>
      <c r="L9" s="110" t="s">
        <v>54</v>
      </c>
      <c r="M9" s="110" t="s">
        <v>269</v>
      </c>
      <c r="N9" s="110" t="s">
        <v>270</v>
      </c>
      <c r="O9" s="111">
        <v>13829535</v>
      </c>
      <c r="P9" s="112">
        <v>1994</v>
      </c>
      <c r="Q9" s="112" t="s">
        <v>271</v>
      </c>
      <c r="R9" s="112" t="s">
        <v>112</v>
      </c>
      <c r="S9" s="113">
        <v>10000</v>
      </c>
      <c r="U9" s="110" t="s">
        <v>50</v>
      </c>
      <c r="V9" s="110" t="s">
        <v>268</v>
      </c>
      <c r="W9" s="110" t="s">
        <v>104</v>
      </c>
      <c r="X9" s="110" t="s">
        <v>272</v>
      </c>
    </row>
    <row r="10" spans="2:24" x14ac:dyDescent="0.3">
      <c r="B10" s="143" t="s">
        <v>943</v>
      </c>
      <c r="C10" s="153">
        <v>3549</v>
      </c>
      <c r="D10" s="143" t="s">
        <v>944</v>
      </c>
      <c r="E10" s="143" t="s">
        <v>936</v>
      </c>
      <c r="F10" s="154">
        <v>0</v>
      </c>
      <c r="G10" s="154">
        <v>585</v>
      </c>
      <c r="H10" s="154">
        <v>0</v>
      </c>
      <c r="I10" s="154">
        <v>585</v>
      </c>
      <c r="K10" s="110" t="s">
        <v>50</v>
      </c>
      <c r="L10" s="110" t="s">
        <v>54</v>
      </c>
      <c r="M10" s="110" t="s">
        <v>275</v>
      </c>
      <c r="N10" s="110" t="s">
        <v>276</v>
      </c>
      <c r="O10" s="111">
        <v>13833749</v>
      </c>
      <c r="P10" s="112">
        <v>1996</v>
      </c>
      <c r="Q10" s="112" t="s">
        <v>119</v>
      </c>
      <c r="R10" s="112" t="s">
        <v>112</v>
      </c>
      <c r="S10" s="113">
        <v>10000</v>
      </c>
      <c r="U10" s="110" t="s">
        <v>50</v>
      </c>
      <c r="V10" s="110" t="s">
        <v>274</v>
      </c>
      <c r="W10" s="110" t="s">
        <v>107</v>
      </c>
      <c r="X10" s="110" t="s">
        <v>277</v>
      </c>
    </row>
    <row r="11" spans="2:24" x14ac:dyDescent="0.3">
      <c r="B11" s="143" t="s">
        <v>945</v>
      </c>
      <c r="C11" s="153">
        <v>3001</v>
      </c>
      <c r="D11" s="143" t="s">
        <v>946</v>
      </c>
      <c r="E11" s="143" t="s">
        <v>935</v>
      </c>
      <c r="F11" s="154">
        <v>300</v>
      </c>
      <c r="G11" s="154">
        <v>675</v>
      </c>
      <c r="H11" s="154">
        <v>0</v>
      </c>
      <c r="I11" s="154">
        <v>975</v>
      </c>
      <c r="K11" s="110" t="s">
        <v>50</v>
      </c>
      <c r="L11" s="110" t="s">
        <v>54</v>
      </c>
      <c r="M11" s="110" t="s">
        <v>280</v>
      </c>
      <c r="N11" s="110" t="s">
        <v>281</v>
      </c>
      <c r="O11" s="111" t="s">
        <v>282</v>
      </c>
      <c r="P11" s="112">
        <v>1996</v>
      </c>
      <c r="Q11" s="112" t="s">
        <v>113</v>
      </c>
      <c r="R11" s="112" t="s">
        <v>112</v>
      </c>
      <c r="S11" s="113">
        <v>10000</v>
      </c>
      <c r="U11" s="110" t="s">
        <v>50</v>
      </c>
      <c r="V11" s="110" t="s">
        <v>279</v>
      </c>
      <c r="W11" s="110" t="s">
        <v>104</v>
      </c>
      <c r="X11" s="110" t="s">
        <v>283</v>
      </c>
    </row>
    <row r="12" spans="2:24" x14ac:dyDescent="0.3">
      <c r="B12" s="143" t="s">
        <v>947</v>
      </c>
      <c r="C12" s="153">
        <v>3088</v>
      </c>
      <c r="D12" s="143" t="s">
        <v>948</v>
      </c>
      <c r="E12" s="143" t="s">
        <v>935</v>
      </c>
      <c r="F12" s="154">
        <v>300</v>
      </c>
      <c r="G12" s="154">
        <v>675</v>
      </c>
      <c r="H12" s="154">
        <v>0</v>
      </c>
      <c r="I12" s="154">
        <v>975</v>
      </c>
      <c r="K12" s="110" t="s">
        <v>50</v>
      </c>
      <c r="L12" s="110" t="s">
        <v>54</v>
      </c>
      <c r="M12" s="110" t="s">
        <v>286</v>
      </c>
      <c r="N12" s="110" t="s">
        <v>287</v>
      </c>
      <c r="O12" s="111" t="s">
        <v>288</v>
      </c>
      <c r="P12" s="112">
        <v>1997</v>
      </c>
      <c r="Q12" s="112" t="s">
        <v>289</v>
      </c>
      <c r="R12" s="112" t="s">
        <v>112</v>
      </c>
      <c r="S12" s="113">
        <v>10000</v>
      </c>
      <c r="U12" s="110" t="s">
        <v>50</v>
      </c>
      <c r="V12" s="110" t="s">
        <v>290</v>
      </c>
      <c r="W12" s="110" t="s">
        <v>104</v>
      </c>
      <c r="X12" s="110" t="s">
        <v>291</v>
      </c>
    </row>
    <row r="13" spans="2:24" x14ac:dyDescent="0.3">
      <c r="B13" s="143" t="s">
        <v>949</v>
      </c>
      <c r="C13" s="153">
        <v>21027</v>
      </c>
      <c r="D13" s="143" t="s">
        <v>950</v>
      </c>
      <c r="E13" s="143" t="s">
        <v>935</v>
      </c>
      <c r="F13" s="154">
        <v>300</v>
      </c>
      <c r="G13" s="154">
        <v>675</v>
      </c>
      <c r="H13" s="154">
        <v>0</v>
      </c>
      <c r="I13" s="154">
        <v>975</v>
      </c>
      <c r="K13" s="110" t="s">
        <v>50</v>
      </c>
      <c r="L13" s="110" t="s">
        <v>54</v>
      </c>
      <c r="M13" s="110" t="s">
        <v>294</v>
      </c>
      <c r="N13" s="110" t="s">
        <v>295</v>
      </c>
      <c r="O13" s="111" t="s">
        <v>296</v>
      </c>
      <c r="P13" s="112">
        <v>1998</v>
      </c>
      <c r="Q13" s="112" t="s">
        <v>297</v>
      </c>
      <c r="R13" s="112" t="s">
        <v>112</v>
      </c>
      <c r="S13" s="113">
        <v>10000</v>
      </c>
      <c r="U13" s="110" t="s">
        <v>50</v>
      </c>
      <c r="V13" s="110" t="s">
        <v>298</v>
      </c>
      <c r="W13" s="110" t="s">
        <v>104</v>
      </c>
      <c r="X13" s="110" t="s">
        <v>299</v>
      </c>
    </row>
    <row r="14" spans="2:24" x14ac:dyDescent="0.3">
      <c r="B14" s="143" t="s">
        <v>951</v>
      </c>
      <c r="C14" s="153">
        <v>20977</v>
      </c>
      <c r="D14" s="143" t="s">
        <v>952</v>
      </c>
      <c r="E14" s="143" t="s">
        <v>935</v>
      </c>
      <c r="F14" s="154">
        <v>300</v>
      </c>
      <c r="G14" s="154">
        <v>675</v>
      </c>
      <c r="H14" s="154">
        <v>0</v>
      </c>
      <c r="I14" s="154">
        <v>975</v>
      </c>
      <c r="K14" s="110" t="s">
        <v>50</v>
      </c>
      <c r="L14" s="110" t="s">
        <v>54</v>
      </c>
      <c r="M14" s="110" t="s">
        <v>302</v>
      </c>
      <c r="N14" s="110" t="s">
        <v>303</v>
      </c>
      <c r="O14" s="111" t="s">
        <v>304</v>
      </c>
      <c r="P14" s="112">
        <v>1998</v>
      </c>
      <c r="Q14" s="112" t="s">
        <v>120</v>
      </c>
      <c r="R14" s="112" t="s">
        <v>112</v>
      </c>
      <c r="S14" s="113">
        <v>10000</v>
      </c>
      <c r="U14" s="110" t="s">
        <v>50</v>
      </c>
      <c r="V14" s="110" t="s">
        <v>285</v>
      </c>
      <c r="W14" s="110" t="s">
        <v>104</v>
      </c>
      <c r="X14" s="110" t="s">
        <v>305</v>
      </c>
    </row>
    <row r="15" spans="2:24" x14ac:dyDescent="0.3">
      <c r="B15" s="143" t="s">
        <v>953</v>
      </c>
      <c r="C15" s="153">
        <v>21193</v>
      </c>
      <c r="D15" s="143" t="s">
        <v>954</v>
      </c>
      <c r="E15" s="143" t="s">
        <v>935</v>
      </c>
      <c r="F15" s="154">
        <v>300</v>
      </c>
      <c r="G15" s="154">
        <v>675</v>
      </c>
      <c r="H15" s="154">
        <v>0</v>
      </c>
      <c r="I15" s="154">
        <v>975</v>
      </c>
      <c r="K15" s="110" t="s">
        <v>50</v>
      </c>
      <c r="L15" s="110" t="s">
        <v>54</v>
      </c>
      <c r="M15" s="110" t="s">
        <v>308</v>
      </c>
      <c r="N15" s="110" t="s">
        <v>309</v>
      </c>
      <c r="O15" s="111" t="s">
        <v>310</v>
      </c>
      <c r="P15" s="112">
        <v>1998</v>
      </c>
      <c r="Q15" s="112" t="s">
        <v>259</v>
      </c>
      <c r="R15" s="112" t="s">
        <v>112</v>
      </c>
      <c r="S15" s="113">
        <v>10000</v>
      </c>
      <c r="U15" s="110" t="s">
        <v>50</v>
      </c>
      <c r="V15" s="110" t="s">
        <v>293</v>
      </c>
      <c r="W15" s="110" t="s">
        <v>104</v>
      </c>
      <c r="X15" s="110" t="s">
        <v>311</v>
      </c>
    </row>
    <row r="16" spans="2:24" x14ac:dyDescent="0.3">
      <c r="B16" s="143" t="s">
        <v>955</v>
      </c>
      <c r="C16" s="153">
        <v>21037</v>
      </c>
      <c r="D16" s="143" t="s">
        <v>956</v>
      </c>
      <c r="E16" s="143" t="s">
        <v>935</v>
      </c>
      <c r="F16" s="154">
        <v>300</v>
      </c>
      <c r="G16" s="154">
        <v>675</v>
      </c>
      <c r="H16" s="154">
        <v>0</v>
      </c>
      <c r="I16" s="154">
        <v>975</v>
      </c>
      <c r="K16" s="110" t="s">
        <v>50</v>
      </c>
      <c r="L16" s="110" t="s">
        <v>54</v>
      </c>
      <c r="M16" s="110" t="s">
        <v>314</v>
      </c>
      <c r="N16" s="110" t="s">
        <v>315</v>
      </c>
      <c r="O16" s="111" t="s">
        <v>316</v>
      </c>
      <c r="P16" s="112">
        <v>1998</v>
      </c>
      <c r="Q16" s="112" t="s">
        <v>317</v>
      </c>
      <c r="R16" s="112" t="s">
        <v>112</v>
      </c>
      <c r="S16" s="113">
        <v>10000</v>
      </c>
      <c r="U16" s="110" t="s">
        <v>50</v>
      </c>
      <c r="V16" s="110" t="s">
        <v>262</v>
      </c>
      <c r="W16" s="110" t="s">
        <v>104</v>
      </c>
      <c r="X16" s="110" t="s">
        <v>263</v>
      </c>
    </row>
    <row r="17" spans="2:24" x14ac:dyDescent="0.3">
      <c r="B17" s="143" t="s">
        <v>957</v>
      </c>
      <c r="C17" s="153">
        <v>3010</v>
      </c>
      <c r="D17" s="143" t="s">
        <v>958</v>
      </c>
      <c r="E17" s="143" t="s">
        <v>936</v>
      </c>
      <c r="F17" s="154">
        <v>0</v>
      </c>
      <c r="G17" s="154">
        <v>585</v>
      </c>
      <c r="H17" s="154">
        <v>0</v>
      </c>
      <c r="I17" s="154">
        <v>585</v>
      </c>
      <c r="K17" s="110" t="s">
        <v>50</v>
      </c>
      <c r="L17" s="110" t="s">
        <v>54</v>
      </c>
      <c r="M17" s="110" t="s">
        <v>268</v>
      </c>
      <c r="N17" s="110" t="s">
        <v>272</v>
      </c>
      <c r="O17" s="111" t="s">
        <v>320</v>
      </c>
      <c r="P17" s="112">
        <v>1998</v>
      </c>
      <c r="Q17" s="112" t="s">
        <v>254</v>
      </c>
      <c r="R17" s="112" t="s">
        <v>106</v>
      </c>
      <c r="S17" s="113">
        <v>10000</v>
      </c>
      <c r="U17" s="110" t="s">
        <v>50</v>
      </c>
      <c r="V17" s="110" t="s">
        <v>269</v>
      </c>
      <c r="W17" s="110" t="s">
        <v>104</v>
      </c>
      <c r="X17" s="110" t="s">
        <v>270</v>
      </c>
    </row>
    <row r="18" spans="2:24" x14ac:dyDescent="0.3">
      <c r="B18" s="143" t="s">
        <v>959</v>
      </c>
      <c r="C18" s="153">
        <v>6834</v>
      </c>
      <c r="D18" s="143" t="s">
        <v>960</v>
      </c>
      <c r="E18" s="143" t="s">
        <v>935</v>
      </c>
      <c r="F18" s="154">
        <v>300</v>
      </c>
      <c r="G18" s="154">
        <v>675</v>
      </c>
      <c r="H18" s="154">
        <v>0</v>
      </c>
      <c r="I18" s="154">
        <v>975</v>
      </c>
      <c r="K18" s="110" t="s">
        <v>50</v>
      </c>
      <c r="L18" s="110" t="s">
        <v>54</v>
      </c>
      <c r="M18" s="110" t="s">
        <v>279</v>
      </c>
      <c r="N18" s="110" t="s">
        <v>283</v>
      </c>
      <c r="O18" s="111" t="s">
        <v>323</v>
      </c>
      <c r="P18" s="112">
        <v>1998</v>
      </c>
      <c r="Q18" s="112" t="s">
        <v>123</v>
      </c>
      <c r="R18" s="112" t="s">
        <v>106</v>
      </c>
      <c r="S18" s="113">
        <v>10000</v>
      </c>
      <c r="U18" s="110" t="s">
        <v>50</v>
      </c>
      <c r="V18" s="110" t="s">
        <v>324</v>
      </c>
      <c r="W18" s="110" t="s">
        <v>104</v>
      </c>
      <c r="X18" s="110" t="s">
        <v>325</v>
      </c>
    </row>
    <row r="19" spans="2:24" x14ac:dyDescent="0.3">
      <c r="B19" s="143" t="s">
        <v>961</v>
      </c>
      <c r="C19" s="153">
        <v>6082</v>
      </c>
      <c r="D19" s="143" t="s">
        <v>962</v>
      </c>
      <c r="E19" s="143" t="s">
        <v>936</v>
      </c>
      <c r="F19" s="154">
        <v>0</v>
      </c>
      <c r="G19" s="154">
        <v>585</v>
      </c>
      <c r="H19" s="154">
        <v>0</v>
      </c>
      <c r="I19" s="154">
        <v>585</v>
      </c>
      <c r="K19" s="110" t="s">
        <v>50</v>
      </c>
      <c r="L19" s="110" t="s">
        <v>54</v>
      </c>
      <c r="M19" s="110" t="s">
        <v>285</v>
      </c>
      <c r="N19" s="110" t="s">
        <v>305</v>
      </c>
      <c r="O19" s="111" t="s">
        <v>328</v>
      </c>
      <c r="P19" s="112">
        <v>1998</v>
      </c>
      <c r="Q19" s="112" t="s">
        <v>110</v>
      </c>
      <c r="R19" s="112" t="s">
        <v>106</v>
      </c>
      <c r="S19" s="113">
        <v>10000</v>
      </c>
      <c r="U19" s="110" t="s">
        <v>50</v>
      </c>
      <c r="V19" s="110" t="s">
        <v>301</v>
      </c>
      <c r="W19" s="110" t="s">
        <v>104</v>
      </c>
      <c r="X19" s="110" t="s">
        <v>329</v>
      </c>
    </row>
    <row r="20" spans="2:24" x14ac:dyDescent="0.3">
      <c r="B20" s="143" t="s">
        <v>963</v>
      </c>
      <c r="C20" s="153">
        <v>3013</v>
      </c>
      <c r="D20" s="143" t="s">
        <v>964</v>
      </c>
      <c r="E20" s="143" t="s">
        <v>936</v>
      </c>
      <c r="F20" s="154">
        <v>0</v>
      </c>
      <c r="G20" s="154">
        <v>585</v>
      </c>
      <c r="H20" s="154">
        <v>0</v>
      </c>
      <c r="I20" s="154">
        <v>585</v>
      </c>
      <c r="K20" s="110" t="s">
        <v>50</v>
      </c>
      <c r="L20" s="110" t="s">
        <v>54</v>
      </c>
      <c r="M20" s="110" t="s">
        <v>324</v>
      </c>
      <c r="N20" s="110" t="s">
        <v>325</v>
      </c>
      <c r="O20" s="111" t="s">
        <v>332</v>
      </c>
      <c r="P20" s="112">
        <v>1998</v>
      </c>
      <c r="Q20" s="112" t="s">
        <v>115</v>
      </c>
      <c r="R20" s="112" t="s">
        <v>106</v>
      </c>
      <c r="S20" s="113">
        <v>10000</v>
      </c>
      <c r="U20" s="110" t="s">
        <v>50</v>
      </c>
      <c r="V20" s="110" t="s">
        <v>307</v>
      </c>
      <c r="W20" s="110" t="s">
        <v>104</v>
      </c>
      <c r="X20" s="110" t="s">
        <v>333</v>
      </c>
    </row>
    <row r="21" spans="2:24" x14ac:dyDescent="0.3">
      <c r="B21" s="143" t="s">
        <v>965</v>
      </c>
      <c r="C21" s="153">
        <v>3014</v>
      </c>
      <c r="D21" s="143" t="s">
        <v>966</v>
      </c>
      <c r="E21" s="143" t="s">
        <v>935</v>
      </c>
      <c r="F21" s="154">
        <v>300</v>
      </c>
      <c r="G21" s="154">
        <v>675</v>
      </c>
      <c r="H21" s="154">
        <v>0</v>
      </c>
      <c r="I21" s="154">
        <v>975</v>
      </c>
      <c r="K21" s="110" t="s">
        <v>50</v>
      </c>
      <c r="L21" s="110" t="s">
        <v>54</v>
      </c>
      <c r="M21" s="110" t="s">
        <v>336</v>
      </c>
      <c r="N21" s="110" t="s">
        <v>337</v>
      </c>
      <c r="O21" s="111" t="s">
        <v>338</v>
      </c>
      <c r="P21" s="112">
        <v>1998</v>
      </c>
      <c r="Q21" s="112" t="s">
        <v>116</v>
      </c>
      <c r="R21" s="112" t="s">
        <v>112</v>
      </c>
      <c r="S21" s="113">
        <v>10000</v>
      </c>
      <c r="U21" s="110" t="s">
        <v>50</v>
      </c>
      <c r="V21" s="110" t="s">
        <v>339</v>
      </c>
      <c r="W21" s="110" t="s">
        <v>114</v>
      </c>
      <c r="X21" s="110" t="s">
        <v>340</v>
      </c>
    </row>
    <row r="22" spans="2:24" x14ac:dyDescent="0.3">
      <c r="B22" s="143" t="s">
        <v>967</v>
      </c>
      <c r="C22" s="153">
        <v>20992</v>
      </c>
      <c r="D22" s="143" t="s">
        <v>968</v>
      </c>
      <c r="E22" s="143" t="s">
        <v>935</v>
      </c>
      <c r="F22" s="154">
        <v>300</v>
      </c>
      <c r="G22" s="154">
        <v>675</v>
      </c>
      <c r="H22" s="154">
        <v>0</v>
      </c>
      <c r="I22" s="154">
        <v>975</v>
      </c>
      <c r="K22" s="110" t="s">
        <v>50</v>
      </c>
      <c r="L22" s="110" t="s">
        <v>54</v>
      </c>
      <c r="M22" s="110" t="s">
        <v>313</v>
      </c>
      <c r="N22" s="110" t="s">
        <v>343</v>
      </c>
      <c r="O22" s="111" t="s">
        <v>344</v>
      </c>
      <c r="P22" s="112">
        <v>1998</v>
      </c>
      <c r="Q22" s="112" t="s">
        <v>110</v>
      </c>
      <c r="R22" s="112" t="s">
        <v>106</v>
      </c>
      <c r="S22" s="113">
        <v>10000</v>
      </c>
      <c r="U22" s="110" t="s">
        <v>50</v>
      </c>
      <c r="V22" s="110" t="s">
        <v>336</v>
      </c>
      <c r="W22" s="110" t="s">
        <v>104</v>
      </c>
      <c r="X22" s="110" t="s">
        <v>337</v>
      </c>
    </row>
    <row r="23" spans="2:24" x14ac:dyDescent="0.3">
      <c r="B23" s="143" t="s">
        <v>969</v>
      </c>
      <c r="C23" s="153">
        <v>9598</v>
      </c>
      <c r="D23" s="143" t="s">
        <v>970</v>
      </c>
      <c r="E23" s="143" t="s">
        <v>935</v>
      </c>
      <c r="F23" s="154">
        <v>300</v>
      </c>
      <c r="G23" s="154">
        <v>675</v>
      </c>
      <c r="H23" s="154">
        <v>0</v>
      </c>
      <c r="I23" s="154">
        <v>975</v>
      </c>
      <c r="K23" s="110" t="s">
        <v>50</v>
      </c>
      <c r="L23" s="110" t="s">
        <v>54</v>
      </c>
      <c r="M23" s="110" t="s">
        <v>335</v>
      </c>
      <c r="N23" s="110" t="s">
        <v>347</v>
      </c>
      <c r="O23" s="111" t="s">
        <v>348</v>
      </c>
      <c r="P23" s="112">
        <v>1998</v>
      </c>
      <c r="Q23" s="112" t="s">
        <v>109</v>
      </c>
      <c r="R23" s="112" t="s">
        <v>106</v>
      </c>
      <c r="S23" s="113">
        <v>10000</v>
      </c>
      <c r="U23" s="110" t="s">
        <v>50</v>
      </c>
      <c r="V23" s="110" t="s">
        <v>349</v>
      </c>
      <c r="W23" s="110" t="s">
        <v>104</v>
      </c>
      <c r="X23" s="110" t="s">
        <v>350</v>
      </c>
    </row>
    <row r="24" spans="2:24" x14ac:dyDescent="0.3">
      <c r="B24" s="143" t="s">
        <v>971</v>
      </c>
      <c r="C24" s="153">
        <v>17865</v>
      </c>
      <c r="D24" s="143" t="s">
        <v>972</v>
      </c>
      <c r="E24" s="143" t="s">
        <v>935</v>
      </c>
      <c r="F24" s="154">
        <v>300</v>
      </c>
      <c r="G24" s="154">
        <v>675</v>
      </c>
      <c r="H24" s="154">
        <v>0</v>
      </c>
      <c r="I24" s="154">
        <v>975</v>
      </c>
      <c r="K24" s="110" t="s">
        <v>50</v>
      </c>
      <c r="L24" s="110" t="s">
        <v>54</v>
      </c>
      <c r="M24" s="110" t="s">
        <v>353</v>
      </c>
      <c r="N24" s="110" t="s">
        <v>354</v>
      </c>
      <c r="O24" s="111">
        <v>13842508</v>
      </c>
      <c r="P24" s="112">
        <v>1998</v>
      </c>
      <c r="Q24" s="112" t="s">
        <v>113</v>
      </c>
      <c r="R24" s="112" t="s">
        <v>112</v>
      </c>
      <c r="S24" s="113">
        <v>10000</v>
      </c>
      <c r="U24" s="110" t="s">
        <v>50</v>
      </c>
      <c r="V24" s="110" t="s">
        <v>313</v>
      </c>
      <c r="W24" s="110" t="s">
        <v>104</v>
      </c>
      <c r="X24" s="110" t="s">
        <v>343</v>
      </c>
    </row>
    <row r="25" spans="2:24" x14ac:dyDescent="0.3">
      <c r="B25" s="143" t="s">
        <v>973</v>
      </c>
      <c r="C25" s="153">
        <v>21865</v>
      </c>
      <c r="D25" s="143" t="s">
        <v>974</v>
      </c>
      <c r="E25" s="143" t="s">
        <v>935</v>
      </c>
      <c r="F25" s="154">
        <v>300</v>
      </c>
      <c r="G25" s="154">
        <v>675</v>
      </c>
      <c r="H25" s="154">
        <v>0</v>
      </c>
      <c r="I25" s="154">
        <v>975</v>
      </c>
      <c r="K25" s="110" t="s">
        <v>50</v>
      </c>
      <c r="L25" s="110" t="s">
        <v>54</v>
      </c>
      <c r="M25" s="110" t="s">
        <v>357</v>
      </c>
      <c r="N25" s="110" t="s">
        <v>358</v>
      </c>
      <c r="O25" s="111">
        <v>45230</v>
      </c>
      <c r="P25" s="112">
        <v>1998</v>
      </c>
      <c r="Q25" s="112" t="s">
        <v>120</v>
      </c>
      <c r="R25" s="112" t="s">
        <v>106</v>
      </c>
      <c r="S25" s="113">
        <v>10000</v>
      </c>
      <c r="U25" s="110" t="s">
        <v>50</v>
      </c>
      <c r="V25" s="110" t="s">
        <v>319</v>
      </c>
      <c r="W25" s="110" t="s">
        <v>107</v>
      </c>
      <c r="X25" s="110" t="s">
        <v>359</v>
      </c>
    </row>
    <row r="26" spans="2:24" x14ac:dyDescent="0.3">
      <c r="B26" s="143" t="s">
        <v>975</v>
      </c>
      <c r="C26" s="153">
        <v>20345</v>
      </c>
      <c r="D26" s="143" t="s">
        <v>976</v>
      </c>
      <c r="E26" s="143" t="s">
        <v>935</v>
      </c>
      <c r="F26" s="154">
        <v>300</v>
      </c>
      <c r="G26" s="154">
        <v>675</v>
      </c>
      <c r="H26" s="154">
        <v>0</v>
      </c>
      <c r="I26" s="154">
        <v>975</v>
      </c>
      <c r="K26" s="110" t="s">
        <v>50</v>
      </c>
      <c r="L26" s="110" t="s">
        <v>54</v>
      </c>
      <c r="M26" s="110" t="s">
        <v>362</v>
      </c>
      <c r="N26" s="110" t="s">
        <v>363</v>
      </c>
      <c r="O26" s="111" t="s">
        <v>364</v>
      </c>
      <c r="P26" s="112">
        <v>1998</v>
      </c>
      <c r="Q26" s="112" t="s">
        <v>365</v>
      </c>
      <c r="R26" s="112" t="s">
        <v>112</v>
      </c>
      <c r="S26" s="113">
        <v>10000</v>
      </c>
      <c r="U26" s="110" t="s">
        <v>50</v>
      </c>
      <c r="V26" s="110" t="s">
        <v>366</v>
      </c>
      <c r="W26" s="110" t="s">
        <v>104</v>
      </c>
      <c r="X26" s="110" t="s">
        <v>367</v>
      </c>
    </row>
    <row r="27" spans="2:24" x14ac:dyDescent="0.3">
      <c r="B27" s="143" t="s">
        <v>977</v>
      </c>
      <c r="C27" s="153">
        <v>3019</v>
      </c>
      <c r="D27" s="143" t="s">
        <v>978</v>
      </c>
      <c r="E27" s="143" t="s">
        <v>935</v>
      </c>
      <c r="F27" s="154">
        <v>300</v>
      </c>
      <c r="G27" s="154">
        <v>675</v>
      </c>
      <c r="H27" s="154">
        <v>0</v>
      </c>
      <c r="I27" s="154">
        <v>975</v>
      </c>
      <c r="K27" s="110" t="s">
        <v>50</v>
      </c>
      <c r="L27" s="110" t="s">
        <v>54</v>
      </c>
      <c r="M27" s="110" t="s">
        <v>370</v>
      </c>
      <c r="N27" s="110" t="s">
        <v>371</v>
      </c>
      <c r="O27" s="111" t="s">
        <v>372</v>
      </c>
      <c r="P27" s="112">
        <v>1998</v>
      </c>
      <c r="Q27" s="112" t="s">
        <v>373</v>
      </c>
      <c r="R27" s="112" t="s">
        <v>112</v>
      </c>
      <c r="S27" s="113">
        <v>10000</v>
      </c>
      <c r="U27" s="110" t="s">
        <v>50</v>
      </c>
      <c r="V27" s="110" t="s">
        <v>374</v>
      </c>
      <c r="W27" s="110" t="s">
        <v>104</v>
      </c>
      <c r="X27" s="110" t="s">
        <v>375</v>
      </c>
    </row>
    <row r="28" spans="2:24" x14ac:dyDescent="0.3">
      <c r="B28" s="143" t="s">
        <v>979</v>
      </c>
      <c r="C28" s="153">
        <v>1522</v>
      </c>
      <c r="D28" s="143" t="s">
        <v>980</v>
      </c>
      <c r="E28" s="143" t="s">
        <v>936</v>
      </c>
      <c r="F28" s="154">
        <v>0</v>
      </c>
      <c r="G28" s="154">
        <v>585</v>
      </c>
      <c r="H28" s="154">
        <v>0</v>
      </c>
      <c r="I28" s="154">
        <v>585</v>
      </c>
      <c r="K28" s="110" t="s">
        <v>50</v>
      </c>
      <c r="L28" s="110" t="s">
        <v>54</v>
      </c>
      <c r="M28" s="110" t="s">
        <v>378</v>
      </c>
      <c r="N28" s="110" t="s">
        <v>379</v>
      </c>
      <c r="O28" s="111" t="s">
        <v>380</v>
      </c>
      <c r="P28" s="112">
        <v>1998</v>
      </c>
      <c r="Q28" s="112" t="s">
        <v>109</v>
      </c>
      <c r="R28" s="112" t="s">
        <v>106</v>
      </c>
      <c r="S28" s="113">
        <v>10000</v>
      </c>
      <c r="U28" s="110" t="s">
        <v>50</v>
      </c>
      <c r="V28" s="110" t="s">
        <v>381</v>
      </c>
      <c r="W28" s="110" t="s">
        <v>104</v>
      </c>
      <c r="X28" s="110" t="s">
        <v>382</v>
      </c>
    </row>
    <row r="29" spans="2:24" x14ac:dyDescent="0.3">
      <c r="B29" s="143" t="s">
        <v>981</v>
      </c>
      <c r="C29" s="153">
        <v>10769</v>
      </c>
      <c r="D29" s="143" t="s">
        <v>982</v>
      </c>
      <c r="E29" s="143" t="s">
        <v>935</v>
      </c>
      <c r="F29" s="154">
        <v>300</v>
      </c>
      <c r="G29" s="154">
        <v>675</v>
      </c>
      <c r="H29" s="154">
        <v>0</v>
      </c>
      <c r="I29" s="154">
        <v>975</v>
      </c>
      <c r="K29" s="110" t="s">
        <v>50</v>
      </c>
      <c r="L29" s="110" t="s">
        <v>54</v>
      </c>
      <c r="M29" s="110" t="s">
        <v>385</v>
      </c>
      <c r="N29" s="110" t="s">
        <v>386</v>
      </c>
      <c r="O29" s="111" t="s">
        <v>387</v>
      </c>
      <c r="P29" s="112">
        <v>1998</v>
      </c>
      <c r="Q29" s="112" t="s">
        <v>388</v>
      </c>
      <c r="R29" s="112" t="s">
        <v>106</v>
      </c>
      <c r="S29" s="113">
        <v>10000</v>
      </c>
      <c r="U29" s="110" t="s">
        <v>50</v>
      </c>
      <c r="V29" s="110" t="s">
        <v>322</v>
      </c>
      <c r="W29" s="110" t="s">
        <v>104</v>
      </c>
      <c r="X29" s="110" t="s">
        <v>389</v>
      </c>
    </row>
    <row r="30" spans="2:24" x14ac:dyDescent="0.3">
      <c r="B30" s="143" t="s">
        <v>983</v>
      </c>
      <c r="C30" s="153">
        <v>17892</v>
      </c>
      <c r="D30" s="143" t="s">
        <v>984</v>
      </c>
      <c r="E30" s="143" t="s">
        <v>935</v>
      </c>
      <c r="F30" s="154">
        <v>300</v>
      </c>
      <c r="G30" s="154">
        <v>675</v>
      </c>
      <c r="H30" s="154">
        <v>0</v>
      </c>
      <c r="I30" s="154">
        <v>975</v>
      </c>
      <c r="K30" s="110" t="s">
        <v>50</v>
      </c>
      <c r="L30" s="110" t="s">
        <v>54</v>
      </c>
      <c r="M30" s="110" t="s">
        <v>392</v>
      </c>
      <c r="N30" s="110" t="s">
        <v>393</v>
      </c>
      <c r="O30" s="111" t="s">
        <v>394</v>
      </c>
      <c r="P30" s="112">
        <v>1999</v>
      </c>
      <c r="Q30" s="112" t="s">
        <v>395</v>
      </c>
      <c r="R30" s="112" t="s">
        <v>112</v>
      </c>
      <c r="S30" s="113">
        <v>10000</v>
      </c>
      <c r="U30" s="110" t="s">
        <v>50</v>
      </c>
      <c r="V30" s="110" t="s">
        <v>392</v>
      </c>
      <c r="W30" s="110" t="s">
        <v>114</v>
      </c>
      <c r="X30" s="110" t="s">
        <v>393</v>
      </c>
    </row>
    <row r="31" spans="2:24" x14ac:dyDescent="0.3">
      <c r="B31" s="143" t="s">
        <v>985</v>
      </c>
      <c r="C31" s="153">
        <v>10326</v>
      </c>
      <c r="D31" s="143" t="s">
        <v>986</v>
      </c>
      <c r="E31" s="143" t="s">
        <v>935</v>
      </c>
      <c r="F31" s="154">
        <v>300</v>
      </c>
      <c r="G31" s="154">
        <v>675</v>
      </c>
      <c r="H31" s="154">
        <v>0</v>
      </c>
      <c r="I31" s="154">
        <v>975</v>
      </c>
      <c r="K31" s="110" t="s">
        <v>50</v>
      </c>
      <c r="L31" s="110" t="s">
        <v>54</v>
      </c>
      <c r="M31" s="110" t="s">
        <v>356</v>
      </c>
      <c r="N31" s="110" t="s">
        <v>398</v>
      </c>
      <c r="O31" s="111" t="s">
        <v>399</v>
      </c>
      <c r="P31" s="112">
        <v>1999</v>
      </c>
      <c r="Q31" s="112" t="s">
        <v>116</v>
      </c>
      <c r="R31" s="112" t="s">
        <v>112</v>
      </c>
      <c r="S31" s="113">
        <v>10000</v>
      </c>
      <c r="U31" s="110" t="s">
        <v>50</v>
      </c>
      <c r="V31" s="110" t="s">
        <v>327</v>
      </c>
      <c r="W31" s="110" t="s">
        <v>107</v>
      </c>
      <c r="X31" s="110" t="s">
        <v>400</v>
      </c>
    </row>
    <row r="32" spans="2:24" x14ac:dyDescent="0.3">
      <c r="B32" s="143" t="s">
        <v>987</v>
      </c>
      <c r="C32" s="153">
        <v>13615</v>
      </c>
      <c r="D32" s="143" t="s">
        <v>988</v>
      </c>
      <c r="E32" s="143" t="s">
        <v>935</v>
      </c>
      <c r="F32" s="154">
        <v>300</v>
      </c>
      <c r="G32" s="154">
        <v>675</v>
      </c>
      <c r="H32" s="154">
        <v>0</v>
      </c>
      <c r="I32" s="154">
        <v>975</v>
      </c>
      <c r="K32" s="110" t="s">
        <v>50</v>
      </c>
      <c r="L32" s="110" t="s">
        <v>54</v>
      </c>
      <c r="M32" s="110" t="s">
        <v>403</v>
      </c>
      <c r="N32" s="110" t="s">
        <v>404</v>
      </c>
      <c r="O32" s="111" t="s">
        <v>405</v>
      </c>
      <c r="P32" s="112">
        <v>1999</v>
      </c>
      <c r="Q32" s="112" t="s">
        <v>406</v>
      </c>
      <c r="R32" s="112" t="s">
        <v>112</v>
      </c>
      <c r="S32" s="113">
        <v>10000</v>
      </c>
      <c r="U32" s="110" t="s">
        <v>50</v>
      </c>
      <c r="V32" s="110" t="s">
        <v>407</v>
      </c>
      <c r="W32" s="110" t="s">
        <v>114</v>
      </c>
      <c r="X32" s="110" t="s">
        <v>408</v>
      </c>
    </row>
    <row r="33" spans="2:24" x14ac:dyDescent="0.3">
      <c r="B33" s="143" t="s">
        <v>989</v>
      </c>
      <c r="C33" s="153">
        <v>2256</v>
      </c>
      <c r="D33" s="143" t="s">
        <v>990</v>
      </c>
      <c r="E33" s="143" t="s">
        <v>935</v>
      </c>
      <c r="F33" s="154">
        <v>300</v>
      </c>
      <c r="G33" s="154">
        <v>675</v>
      </c>
      <c r="H33" s="154">
        <v>0</v>
      </c>
      <c r="I33" s="154">
        <v>975</v>
      </c>
      <c r="K33" s="110" t="s">
        <v>50</v>
      </c>
      <c r="L33" s="110" t="s">
        <v>54</v>
      </c>
      <c r="M33" s="110" t="s">
        <v>411</v>
      </c>
      <c r="N33" s="110" t="s">
        <v>412</v>
      </c>
      <c r="O33" s="111" t="s">
        <v>413</v>
      </c>
      <c r="P33" s="112">
        <v>1999</v>
      </c>
      <c r="Q33" s="112" t="s">
        <v>414</v>
      </c>
      <c r="R33" s="112" t="s">
        <v>112</v>
      </c>
      <c r="S33" s="113">
        <v>10000</v>
      </c>
      <c r="U33" s="110" t="s">
        <v>50</v>
      </c>
      <c r="V33" s="110" t="s">
        <v>331</v>
      </c>
      <c r="W33" s="110" t="s">
        <v>107</v>
      </c>
      <c r="X33" s="110" t="s">
        <v>415</v>
      </c>
    </row>
    <row r="34" spans="2:24" x14ac:dyDescent="0.3">
      <c r="B34" s="143" t="s">
        <v>991</v>
      </c>
      <c r="C34" s="153">
        <v>10516</v>
      </c>
      <c r="D34" s="143" t="s">
        <v>992</v>
      </c>
      <c r="E34" s="143" t="s">
        <v>935</v>
      </c>
      <c r="F34" s="154">
        <v>300</v>
      </c>
      <c r="G34" s="154">
        <v>675</v>
      </c>
      <c r="H34" s="154">
        <v>0</v>
      </c>
      <c r="I34" s="154">
        <v>975</v>
      </c>
      <c r="K34" s="110" t="s">
        <v>50</v>
      </c>
      <c r="L34" s="110" t="s">
        <v>54</v>
      </c>
      <c r="M34" s="110" t="s">
        <v>418</v>
      </c>
      <c r="N34" s="110" t="s">
        <v>419</v>
      </c>
      <c r="O34" s="111" t="s">
        <v>420</v>
      </c>
      <c r="P34" s="112">
        <v>1999</v>
      </c>
      <c r="Q34" s="112" t="s">
        <v>259</v>
      </c>
      <c r="R34" s="112" t="s">
        <v>112</v>
      </c>
      <c r="S34" s="113">
        <v>10000</v>
      </c>
      <c r="U34" s="110" t="s">
        <v>50</v>
      </c>
      <c r="V34" s="110" t="s">
        <v>335</v>
      </c>
      <c r="W34" s="110" t="s">
        <v>104</v>
      </c>
      <c r="X34" s="110" t="s">
        <v>347</v>
      </c>
    </row>
    <row r="35" spans="2:24" x14ac:dyDescent="0.3">
      <c r="B35" s="143" t="s">
        <v>993</v>
      </c>
      <c r="C35" s="153">
        <v>12229</v>
      </c>
      <c r="D35" s="143" t="s">
        <v>994</v>
      </c>
      <c r="E35" s="143" t="s">
        <v>935</v>
      </c>
      <c r="F35" s="154">
        <v>300</v>
      </c>
      <c r="G35" s="154">
        <v>675</v>
      </c>
      <c r="H35" s="154">
        <v>0</v>
      </c>
      <c r="I35" s="154">
        <v>975</v>
      </c>
      <c r="K35" s="110" t="s">
        <v>50</v>
      </c>
      <c r="L35" s="110" t="s">
        <v>54</v>
      </c>
      <c r="M35" s="110" t="s">
        <v>391</v>
      </c>
      <c r="N35" s="110" t="s">
        <v>423</v>
      </c>
      <c r="O35" s="111" t="s">
        <v>424</v>
      </c>
      <c r="P35" s="112">
        <v>1999</v>
      </c>
      <c r="Q35" s="112" t="s">
        <v>256</v>
      </c>
      <c r="R35" s="112" t="s">
        <v>106</v>
      </c>
      <c r="S35" s="113">
        <v>10000</v>
      </c>
      <c r="U35" s="110" t="s">
        <v>50</v>
      </c>
      <c r="V35" s="110" t="s">
        <v>425</v>
      </c>
      <c r="W35" s="110" t="s">
        <v>104</v>
      </c>
      <c r="X35" s="110" t="s">
        <v>426</v>
      </c>
    </row>
    <row r="36" spans="2:24" x14ac:dyDescent="0.3">
      <c r="B36" s="143" t="s">
        <v>995</v>
      </c>
      <c r="C36" s="153">
        <v>3023</v>
      </c>
      <c r="D36" s="143" t="s">
        <v>996</v>
      </c>
      <c r="E36" s="143" t="s">
        <v>936</v>
      </c>
      <c r="F36" s="154">
        <v>0</v>
      </c>
      <c r="G36" s="154">
        <v>585</v>
      </c>
      <c r="H36" s="154">
        <v>0</v>
      </c>
      <c r="I36" s="154">
        <v>585</v>
      </c>
      <c r="K36" s="110" t="s">
        <v>50</v>
      </c>
      <c r="L36" s="110" t="s">
        <v>54</v>
      </c>
      <c r="M36" s="110" t="s">
        <v>429</v>
      </c>
      <c r="N36" s="110" t="s">
        <v>430</v>
      </c>
      <c r="O36" s="111" t="s">
        <v>431</v>
      </c>
      <c r="P36" s="112">
        <v>1999</v>
      </c>
      <c r="Q36" s="112" t="s">
        <v>109</v>
      </c>
      <c r="R36" s="112" t="s">
        <v>106</v>
      </c>
      <c r="S36" s="113">
        <v>10000</v>
      </c>
      <c r="U36" s="110" t="s">
        <v>50</v>
      </c>
      <c r="V36" s="110" t="s">
        <v>342</v>
      </c>
      <c r="W36" s="110" t="s">
        <v>104</v>
      </c>
      <c r="X36" s="110" t="s">
        <v>432</v>
      </c>
    </row>
    <row r="37" spans="2:24" x14ac:dyDescent="0.3">
      <c r="B37" s="143" t="s">
        <v>997</v>
      </c>
      <c r="C37" s="153">
        <v>21024</v>
      </c>
      <c r="D37" s="143" t="s">
        <v>998</v>
      </c>
      <c r="E37" s="143" t="s">
        <v>935</v>
      </c>
      <c r="F37" s="154">
        <v>300</v>
      </c>
      <c r="G37" s="154">
        <v>675</v>
      </c>
      <c r="H37" s="154">
        <v>0</v>
      </c>
      <c r="I37" s="154">
        <v>975</v>
      </c>
      <c r="K37" s="110" t="s">
        <v>50</v>
      </c>
      <c r="L37" s="110" t="s">
        <v>54</v>
      </c>
      <c r="M37" s="110" t="s">
        <v>434</v>
      </c>
      <c r="N37" s="110" t="s">
        <v>435</v>
      </c>
      <c r="O37" s="111">
        <v>13843639</v>
      </c>
      <c r="P37" s="112">
        <v>1999</v>
      </c>
      <c r="Q37" s="112" t="s">
        <v>436</v>
      </c>
      <c r="R37" s="112" t="s">
        <v>106</v>
      </c>
      <c r="S37" s="113">
        <v>10000</v>
      </c>
      <c r="U37" s="110" t="s">
        <v>50</v>
      </c>
      <c r="V37" s="110" t="s">
        <v>346</v>
      </c>
      <c r="W37" s="110" t="s">
        <v>104</v>
      </c>
      <c r="X37" s="110" t="s">
        <v>437</v>
      </c>
    </row>
    <row r="38" spans="2:24" x14ac:dyDescent="0.3">
      <c r="B38" s="143" t="s">
        <v>999</v>
      </c>
      <c r="C38" s="153">
        <v>7450</v>
      </c>
      <c r="D38" s="143" t="s">
        <v>1000</v>
      </c>
      <c r="E38" s="143" t="s">
        <v>936</v>
      </c>
      <c r="F38" s="154">
        <v>0</v>
      </c>
      <c r="G38" s="154">
        <v>585</v>
      </c>
      <c r="H38" s="154">
        <v>0</v>
      </c>
      <c r="I38" s="154">
        <v>585</v>
      </c>
      <c r="K38" s="110" t="s">
        <v>50</v>
      </c>
      <c r="L38" s="110" t="s">
        <v>54</v>
      </c>
      <c r="M38" s="110" t="s">
        <v>440</v>
      </c>
      <c r="N38" s="110" t="s">
        <v>441</v>
      </c>
      <c r="O38" s="111" t="s">
        <v>442</v>
      </c>
      <c r="P38" s="112">
        <v>1999</v>
      </c>
      <c r="Q38" s="112" t="s">
        <v>109</v>
      </c>
      <c r="R38" s="112" t="s">
        <v>112</v>
      </c>
      <c r="S38" s="113">
        <v>10000</v>
      </c>
      <c r="U38" s="110" t="s">
        <v>50</v>
      </c>
      <c r="V38" s="110" t="s">
        <v>352</v>
      </c>
      <c r="W38" s="110" t="s">
        <v>104</v>
      </c>
      <c r="X38" s="110" t="s">
        <v>443</v>
      </c>
    </row>
    <row r="39" spans="2:24" x14ac:dyDescent="0.3">
      <c r="B39" s="143" t="s">
        <v>1001</v>
      </c>
      <c r="C39" s="153">
        <v>11978</v>
      </c>
      <c r="D39" s="143" t="s">
        <v>1002</v>
      </c>
      <c r="E39" s="143" t="s">
        <v>936</v>
      </c>
      <c r="F39" s="154">
        <v>0</v>
      </c>
      <c r="G39" s="154">
        <v>585</v>
      </c>
      <c r="H39" s="154">
        <v>0</v>
      </c>
      <c r="I39" s="154">
        <v>585</v>
      </c>
      <c r="K39" s="110" t="s">
        <v>50</v>
      </c>
      <c r="L39" s="110" t="s">
        <v>54</v>
      </c>
      <c r="M39" s="110" t="s">
        <v>446</v>
      </c>
      <c r="N39" s="110" t="s">
        <v>447</v>
      </c>
      <c r="O39" s="111" t="s">
        <v>448</v>
      </c>
      <c r="P39" s="112">
        <v>1999</v>
      </c>
      <c r="Q39" s="112" t="s">
        <v>449</v>
      </c>
      <c r="R39" s="112" t="s">
        <v>112</v>
      </c>
      <c r="S39" s="113">
        <v>10000</v>
      </c>
      <c r="U39" s="110" t="s">
        <v>50</v>
      </c>
      <c r="V39" s="110" t="s">
        <v>356</v>
      </c>
      <c r="W39" s="110" t="s">
        <v>104</v>
      </c>
      <c r="X39" s="110" t="s">
        <v>398</v>
      </c>
    </row>
    <row r="40" spans="2:24" x14ac:dyDescent="0.3">
      <c r="B40" s="143" t="s">
        <v>1003</v>
      </c>
      <c r="C40" s="153">
        <v>3030</v>
      </c>
      <c r="D40" s="143" t="s">
        <v>1004</v>
      </c>
      <c r="E40" s="143" t="s">
        <v>935</v>
      </c>
      <c r="F40" s="154">
        <v>300</v>
      </c>
      <c r="G40" s="154">
        <v>675</v>
      </c>
      <c r="H40" s="154">
        <v>0</v>
      </c>
      <c r="I40" s="154">
        <v>975</v>
      </c>
      <c r="K40" s="110" t="s">
        <v>50</v>
      </c>
      <c r="L40" s="110" t="s">
        <v>54</v>
      </c>
      <c r="M40" s="110" t="s">
        <v>452</v>
      </c>
      <c r="N40" s="110" t="s">
        <v>453</v>
      </c>
      <c r="O40" s="111" t="s">
        <v>454</v>
      </c>
      <c r="P40" s="112">
        <v>1999</v>
      </c>
      <c r="Q40" s="112" t="s">
        <v>255</v>
      </c>
      <c r="R40" s="112" t="s">
        <v>106</v>
      </c>
      <c r="S40" s="113">
        <v>10000</v>
      </c>
      <c r="U40" s="110" t="s">
        <v>50</v>
      </c>
      <c r="V40" s="110" t="s">
        <v>361</v>
      </c>
      <c r="W40" s="110" t="s">
        <v>104</v>
      </c>
      <c r="X40" s="110" t="s">
        <v>455</v>
      </c>
    </row>
    <row r="41" spans="2:24" x14ac:dyDescent="0.3">
      <c r="B41" s="143" t="s">
        <v>1005</v>
      </c>
      <c r="C41" s="153">
        <v>11853</v>
      </c>
      <c r="D41" s="143" t="s">
        <v>1006</v>
      </c>
      <c r="E41" s="143" t="s">
        <v>936</v>
      </c>
      <c r="F41" s="154">
        <v>0</v>
      </c>
      <c r="G41" s="154">
        <v>585</v>
      </c>
      <c r="H41" s="154">
        <v>0</v>
      </c>
      <c r="I41" s="154">
        <v>585</v>
      </c>
      <c r="K41" s="110" t="s">
        <v>50</v>
      </c>
      <c r="L41" s="110" t="s">
        <v>54</v>
      </c>
      <c r="M41" s="110" t="s">
        <v>458</v>
      </c>
      <c r="N41" s="110" t="s">
        <v>459</v>
      </c>
      <c r="O41" s="111" t="s">
        <v>460</v>
      </c>
      <c r="P41" s="112">
        <v>1999</v>
      </c>
      <c r="Q41" s="112" t="s">
        <v>109</v>
      </c>
      <c r="R41" s="112" t="s">
        <v>112</v>
      </c>
      <c r="S41" s="113">
        <v>10000</v>
      </c>
      <c r="U41" s="110" t="s">
        <v>50</v>
      </c>
      <c r="V41" s="110" t="s">
        <v>403</v>
      </c>
      <c r="W41" s="110" t="s">
        <v>114</v>
      </c>
      <c r="X41" s="110" t="s">
        <v>404</v>
      </c>
    </row>
    <row r="42" spans="2:24" x14ac:dyDescent="0.3">
      <c r="B42" s="143" t="s">
        <v>1007</v>
      </c>
      <c r="C42" s="153">
        <v>21691</v>
      </c>
      <c r="D42" s="143" t="s">
        <v>1008</v>
      </c>
      <c r="E42" s="143" t="s">
        <v>935</v>
      </c>
      <c r="F42" s="154">
        <v>300</v>
      </c>
      <c r="G42" s="154">
        <v>675</v>
      </c>
      <c r="H42" s="154">
        <v>0</v>
      </c>
      <c r="I42" s="154">
        <v>975</v>
      </c>
      <c r="K42" s="110" t="s">
        <v>50</v>
      </c>
      <c r="L42" s="110" t="s">
        <v>54</v>
      </c>
      <c r="M42" s="110" t="s">
        <v>463</v>
      </c>
      <c r="N42" s="110" t="s">
        <v>464</v>
      </c>
      <c r="O42" s="111" t="s">
        <v>465</v>
      </c>
      <c r="P42" s="112">
        <v>1999</v>
      </c>
      <c r="Q42" s="112" t="s">
        <v>122</v>
      </c>
      <c r="R42" s="112" t="s">
        <v>112</v>
      </c>
      <c r="S42" s="113">
        <v>10000</v>
      </c>
      <c r="U42" s="110" t="s">
        <v>50</v>
      </c>
      <c r="V42" s="110" t="s">
        <v>294</v>
      </c>
      <c r="W42" s="110" t="s">
        <v>114</v>
      </c>
      <c r="X42" s="110" t="s">
        <v>295</v>
      </c>
    </row>
    <row r="43" spans="2:24" x14ac:dyDescent="0.3">
      <c r="B43" s="143" t="s">
        <v>1009</v>
      </c>
      <c r="C43" s="153">
        <v>21010</v>
      </c>
      <c r="D43" s="143" t="s">
        <v>1010</v>
      </c>
      <c r="E43" s="143" t="s">
        <v>935</v>
      </c>
      <c r="F43" s="154">
        <v>300</v>
      </c>
      <c r="G43" s="154">
        <v>675</v>
      </c>
      <c r="H43" s="154">
        <v>0</v>
      </c>
      <c r="I43" s="154">
        <v>975</v>
      </c>
      <c r="K43" s="110" t="s">
        <v>50</v>
      </c>
      <c r="L43" s="110" t="s">
        <v>54</v>
      </c>
      <c r="M43" s="110" t="s">
        <v>349</v>
      </c>
      <c r="N43" s="110" t="s">
        <v>350</v>
      </c>
      <c r="O43" s="111">
        <v>13846760</v>
      </c>
      <c r="P43" s="112">
        <v>2000</v>
      </c>
      <c r="Q43" s="112" t="s">
        <v>468</v>
      </c>
      <c r="R43" s="112" t="s">
        <v>112</v>
      </c>
      <c r="S43" s="113">
        <v>10000</v>
      </c>
      <c r="U43" s="110" t="s">
        <v>50</v>
      </c>
      <c r="V43" s="110" t="s">
        <v>369</v>
      </c>
      <c r="W43" s="110" t="s">
        <v>104</v>
      </c>
      <c r="X43" s="110" t="s">
        <v>469</v>
      </c>
    </row>
    <row r="44" spans="2:24" x14ac:dyDescent="0.3">
      <c r="B44" s="143" t="s">
        <v>1011</v>
      </c>
      <c r="C44" s="153">
        <v>20999</v>
      </c>
      <c r="D44" s="143" t="s">
        <v>1012</v>
      </c>
      <c r="E44" s="143" t="s">
        <v>935</v>
      </c>
      <c r="F44" s="154">
        <v>300</v>
      </c>
      <c r="G44" s="154">
        <v>675</v>
      </c>
      <c r="H44" s="154">
        <v>0</v>
      </c>
      <c r="I44" s="154">
        <v>975</v>
      </c>
      <c r="K44" s="110" t="s">
        <v>50</v>
      </c>
      <c r="L44" s="110" t="s">
        <v>54</v>
      </c>
      <c r="M44" s="110" t="s">
        <v>369</v>
      </c>
      <c r="N44" s="110" t="s">
        <v>469</v>
      </c>
      <c r="O44" s="111" t="s">
        <v>472</v>
      </c>
      <c r="P44" s="112">
        <v>2000</v>
      </c>
      <c r="Q44" s="112" t="s">
        <v>388</v>
      </c>
      <c r="R44" s="112" t="s">
        <v>106</v>
      </c>
      <c r="S44" s="113">
        <v>10000</v>
      </c>
      <c r="U44" s="110" t="s">
        <v>50</v>
      </c>
      <c r="V44" s="110" t="s">
        <v>377</v>
      </c>
      <c r="W44" s="110" t="s">
        <v>107</v>
      </c>
      <c r="X44" s="110" t="s">
        <v>473</v>
      </c>
    </row>
    <row r="45" spans="2:24" x14ac:dyDescent="0.3">
      <c r="B45" s="143" t="s">
        <v>1013</v>
      </c>
      <c r="C45" s="153">
        <v>6050</v>
      </c>
      <c r="D45" s="143" t="s">
        <v>1014</v>
      </c>
      <c r="E45" s="143" t="s">
        <v>936</v>
      </c>
      <c r="F45" s="154">
        <v>0</v>
      </c>
      <c r="G45" s="154">
        <v>585</v>
      </c>
      <c r="H45" s="154">
        <v>0</v>
      </c>
      <c r="I45" s="154">
        <v>585</v>
      </c>
      <c r="K45" s="110" t="s">
        <v>50</v>
      </c>
      <c r="L45" s="110" t="s">
        <v>54</v>
      </c>
      <c r="M45" s="110" t="s">
        <v>451</v>
      </c>
      <c r="N45" s="110" t="s">
        <v>476</v>
      </c>
      <c r="O45" s="111" t="s">
        <v>477</v>
      </c>
      <c r="P45" s="112">
        <v>2000</v>
      </c>
      <c r="Q45" s="112" t="s">
        <v>478</v>
      </c>
      <c r="R45" s="112" t="s">
        <v>106</v>
      </c>
      <c r="S45" s="113">
        <v>10000</v>
      </c>
      <c r="U45" s="110" t="s">
        <v>50</v>
      </c>
      <c r="V45" s="110" t="s">
        <v>384</v>
      </c>
      <c r="W45" s="110" t="s">
        <v>104</v>
      </c>
      <c r="X45" s="110" t="s">
        <v>479</v>
      </c>
    </row>
    <row r="46" spans="2:24" x14ac:dyDescent="0.3">
      <c r="B46" s="143" t="s">
        <v>1015</v>
      </c>
      <c r="C46" s="153">
        <v>17697</v>
      </c>
      <c r="D46" s="143" t="s">
        <v>1016</v>
      </c>
      <c r="E46" s="143" t="s">
        <v>935</v>
      </c>
      <c r="F46" s="154">
        <v>300</v>
      </c>
      <c r="G46" s="154">
        <v>875</v>
      </c>
      <c r="H46" s="154">
        <v>0</v>
      </c>
      <c r="I46" s="155">
        <v>1175</v>
      </c>
      <c r="K46" s="110" t="s">
        <v>50</v>
      </c>
      <c r="L46" s="110" t="s">
        <v>54</v>
      </c>
      <c r="M46" s="110" t="s">
        <v>467</v>
      </c>
      <c r="N46" s="110" t="s">
        <v>482</v>
      </c>
      <c r="O46" s="111" t="s">
        <v>483</v>
      </c>
      <c r="P46" s="112">
        <v>2000</v>
      </c>
      <c r="Q46" s="112" t="s">
        <v>484</v>
      </c>
      <c r="R46" s="112" t="s">
        <v>106</v>
      </c>
      <c r="S46" s="113">
        <v>10000</v>
      </c>
      <c r="U46" s="110" t="s">
        <v>50</v>
      </c>
      <c r="V46" s="110" t="s">
        <v>391</v>
      </c>
      <c r="W46" s="110" t="s">
        <v>104</v>
      </c>
      <c r="X46" s="110" t="s">
        <v>423</v>
      </c>
    </row>
    <row r="47" spans="2:24" x14ac:dyDescent="0.3">
      <c r="B47" s="143" t="s">
        <v>1017</v>
      </c>
      <c r="C47" s="153">
        <v>10807</v>
      </c>
      <c r="D47" s="143" t="s">
        <v>1018</v>
      </c>
      <c r="E47" s="143" t="s">
        <v>935</v>
      </c>
      <c r="F47" s="154">
        <v>300</v>
      </c>
      <c r="G47" s="154">
        <v>675</v>
      </c>
      <c r="H47" s="154">
        <v>0</v>
      </c>
      <c r="I47" s="154">
        <v>975</v>
      </c>
      <c r="K47" s="110" t="s">
        <v>50</v>
      </c>
      <c r="L47" s="110" t="s">
        <v>54</v>
      </c>
      <c r="M47" s="110" t="s">
        <v>471</v>
      </c>
      <c r="N47" s="110" t="s">
        <v>487</v>
      </c>
      <c r="O47" s="111" t="s">
        <v>488</v>
      </c>
      <c r="P47" s="112">
        <v>2000</v>
      </c>
      <c r="Q47" s="112" t="s">
        <v>120</v>
      </c>
      <c r="R47" s="112" t="s">
        <v>106</v>
      </c>
      <c r="S47" s="113">
        <v>10000</v>
      </c>
      <c r="U47" s="110" t="s">
        <v>50</v>
      </c>
      <c r="V47" s="110" t="s">
        <v>489</v>
      </c>
      <c r="W47" s="110" t="s">
        <v>104</v>
      </c>
      <c r="X47" s="110" t="s">
        <v>490</v>
      </c>
    </row>
    <row r="48" spans="2:24" x14ac:dyDescent="0.3">
      <c r="B48" s="143" t="s">
        <v>1019</v>
      </c>
      <c r="C48" s="153">
        <v>2056</v>
      </c>
      <c r="D48" s="143" t="s">
        <v>1020</v>
      </c>
      <c r="E48" s="143" t="s">
        <v>936</v>
      </c>
      <c r="F48" s="154">
        <v>0</v>
      </c>
      <c r="G48" s="154">
        <v>585</v>
      </c>
      <c r="H48" s="154">
        <v>0</v>
      </c>
      <c r="I48" s="154">
        <v>585</v>
      </c>
      <c r="K48" s="110" t="s">
        <v>50</v>
      </c>
      <c r="L48" s="110" t="s">
        <v>54</v>
      </c>
      <c r="M48" s="110" t="s">
        <v>493</v>
      </c>
      <c r="N48" s="110" t="s">
        <v>494</v>
      </c>
      <c r="O48" s="111" t="s">
        <v>495</v>
      </c>
      <c r="P48" s="112">
        <v>2000</v>
      </c>
      <c r="Q48" s="112" t="s">
        <v>122</v>
      </c>
      <c r="R48" s="112" t="s">
        <v>112</v>
      </c>
      <c r="S48" s="113">
        <v>10000</v>
      </c>
      <c r="U48" s="110" t="s">
        <v>50</v>
      </c>
      <c r="V48" s="110" t="s">
        <v>397</v>
      </c>
      <c r="W48" s="110" t="s">
        <v>104</v>
      </c>
      <c r="X48" s="110" t="s">
        <v>496</v>
      </c>
    </row>
    <row r="49" spans="2:24" x14ac:dyDescent="0.3">
      <c r="B49" s="143" t="s">
        <v>1021</v>
      </c>
      <c r="C49" s="153">
        <v>11851</v>
      </c>
      <c r="D49" s="143" t="s">
        <v>1022</v>
      </c>
      <c r="E49" s="143" t="s">
        <v>936</v>
      </c>
      <c r="F49" s="154">
        <v>0</v>
      </c>
      <c r="G49" s="154">
        <v>585</v>
      </c>
      <c r="H49" s="154">
        <v>0</v>
      </c>
      <c r="I49" s="154">
        <v>585</v>
      </c>
      <c r="K49" s="110" t="s">
        <v>50</v>
      </c>
      <c r="L49" s="110" t="s">
        <v>54</v>
      </c>
      <c r="M49" s="110" t="s">
        <v>499</v>
      </c>
      <c r="N49" s="110" t="s">
        <v>500</v>
      </c>
      <c r="O49" s="111" t="s">
        <v>501</v>
      </c>
      <c r="P49" s="112">
        <v>2000</v>
      </c>
      <c r="Q49" s="112" t="s">
        <v>502</v>
      </c>
      <c r="R49" s="112" t="s">
        <v>106</v>
      </c>
      <c r="S49" s="113">
        <v>10000</v>
      </c>
      <c r="U49" s="110" t="s">
        <v>50</v>
      </c>
      <c r="V49" s="110" t="s">
        <v>402</v>
      </c>
      <c r="W49" s="110" t="s">
        <v>104</v>
      </c>
      <c r="X49" s="110" t="s">
        <v>503</v>
      </c>
    </row>
    <row r="50" spans="2:24" x14ac:dyDescent="0.3">
      <c r="B50" s="143" t="s">
        <v>1023</v>
      </c>
      <c r="C50" s="153">
        <v>20524</v>
      </c>
      <c r="D50" s="143" t="s">
        <v>1024</v>
      </c>
      <c r="E50" s="143" t="s">
        <v>935</v>
      </c>
      <c r="F50" s="154">
        <v>300</v>
      </c>
      <c r="G50" s="154">
        <v>675</v>
      </c>
      <c r="H50" s="154">
        <v>0</v>
      </c>
      <c r="I50" s="154">
        <v>975</v>
      </c>
      <c r="K50" s="110" t="s">
        <v>50</v>
      </c>
      <c r="L50" s="110" t="s">
        <v>54</v>
      </c>
      <c r="M50" s="110" t="s">
        <v>506</v>
      </c>
      <c r="N50" s="110" t="s">
        <v>507</v>
      </c>
      <c r="O50" s="111" t="s">
        <v>508</v>
      </c>
      <c r="P50" s="112">
        <v>2000</v>
      </c>
      <c r="Q50" s="112" t="s">
        <v>257</v>
      </c>
      <c r="R50" s="112" t="s">
        <v>112</v>
      </c>
      <c r="S50" s="113">
        <v>10000</v>
      </c>
      <c r="U50" s="110" t="s">
        <v>50</v>
      </c>
      <c r="V50" s="110" t="s">
        <v>509</v>
      </c>
      <c r="W50" s="110" t="s">
        <v>104</v>
      </c>
      <c r="X50" s="110" t="s">
        <v>510</v>
      </c>
    </row>
    <row r="51" spans="2:24" x14ac:dyDescent="0.3">
      <c r="B51" s="143" t="s">
        <v>1025</v>
      </c>
      <c r="C51" s="153">
        <v>21041</v>
      </c>
      <c r="D51" s="143" t="s">
        <v>1026</v>
      </c>
      <c r="E51" s="143" t="s">
        <v>935</v>
      </c>
      <c r="F51" s="154">
        <v>300</v>
      </c>
      <c r="G51" s="154">
        <v>675</v>
      </c>
      <c r="H51" s="154">
        <v>0</v>
      </c>
      <c r="I51" s="154">
        <v>975</v>
      </c>
      <c r="K51" s="110" t="s">
        <v>50</v>
      </c>
      <c r="L51" s="110" t="s">
        <v>54</v>
      </c>
      <c r="M51" s="110" t="s">
        <v>513</v>
      </c>
      <c r="N51" s="110" t="s">
        <v>514</v>
      </c>
      <c r="O51" s="111" t="s">
        <v>515</v>
      </c>
      <c r="P51" s="112">
        <v>2000</v>
      </c>
      <c r="Q51" s="112" t="s">
        <v>123</v>
      </c>
      <c r="R51" s="112" t="s">
        <v>112</v>
      </c>
      <c r="S51" s="113">
        <v>10000</v>
      </c>
      <c r="U51" s="110" t="s">
        <v>50</v>
      </c>
      <c r="V51" s="110" t="s">
        <v>516</v>
      </c>
      <c r="W51" s="110" t="s">
        <v>104</v>
      </c>
      <c r="X51" s="110" t="s">
        <v>517</v>
      </c>
    </row>
    <row r="52" spans="2:24" x14ac:dyDescent="0.3">
      <c r="B52" s="143" t="s">
        <v>1027</v>
      </c>
      <c r="C52" s="153">
        <v>21356</v>
      </c>
      <c r="D52" s="143" t="s">
        <v>1028</v>
      </c>
      <c r="E52" s="143" t="s">
        <v>935</v>
      </c>
      <c r="F52" s="154">
        <v>300</v>
      </c>
      <c r="G52" s="154">
        <v>675</v>
      </c>
      <c r="H52" s="154">
        <v>0</v>
      </c>
      <c r="I52" s="154">
        <v>975</v>
      </c>
      <c r="K52" s="110" t="s">
        <v>50</v>
      </c>
      <c r="L52" s="110" t="s">
        <v>54</v>
      </c>
      <c r="M52" s="110" t="s">
        <v>519</v>
      </c>
      <c r="N52" s="110" t="s">
        <v>520</v>
      </c>
      <c r="O52" s="111">
        <v>13847685</v>
      </c>
      <c r="P52" s="112">
        <v>2000</v>
      </c>
      <c r="Q52" s="112" t="s">
        <v>113</v>
      </c>
      <c r="R52" s="112" t="s">
        <v>112</v>
      </c>
      <c r="S52" s="113">
        <v>10000</v>
      </c>
      <c r="U52" s="110" t="s">
        <v>50</v>
      </c>
      <c r="V52" s="110" t="s">
        <v>410</v>
      </c>
      <c r="W52" s="110" t="s">
        <v>104</v>
      </c>
      <c r="X52" s="110" t="s">
        <v>521</v>
      </c>
    </row>
    <row r="53" spans="2:24" x14ac:dyDescent="0.3">
      <c r="B53" s="143" t="s">
        <v>1029</v>
      </c>
      <c r="C53" s="153">
        <v>20910</v>
      </c>
      <c r="D53" s="143" t="s">
        <v>1030</v>
      </c>
      <c r="E53" s="143" t="s">
        <v>935</v>
      </c>
      <c r="F53" s="154">
        <v>300</v>
      </c>
      <c r="G53" s="154">
        <v>675</v>
      </c>
      <c r="H53" s="154">
        <v>0</v>
      </c>
      <c r="I53" s="154">
        <v>975</v>
      </c>
      <c r="K53" s="110" t="s">
        <v>50</v>
      </c>
      <c r="L53" s="110" t="s">
        <v>54</v>
      </c>
      <c r="M53" s="110" t="s">
        <v>524</v>
      </c>
      <c r="N53" s="110" t="s">
        <v>525</v>
      </c>
      <c r="O53" s="111" t="s">
        <v>526</v>
      </c>
      <c r="P53" s="112">
        <v>2000</v>
      </c>
      <c r="Q53" s="112" t="s">
        <v>109</v>
      </c>
      <c r="R53" s="112" t="s">
        <v>112</v>
      </c>
      <c r="S53" s="113">
        <v>10000</v>
      </c>
      <c r="U53" s="110" t="s">
        <v>50</v>
      </c>
      <c r="V53" s="110" t="s">
        <v>417</v>
      </c>
      <c r="W53" s="110" t="s">
        <v>104</v>
      </c>
      <c r="X53" s="110" t="s">
        <v>527</v>
      </c>
    </row>
    <row r="54" spans="2:24" x14ac:dyDescent="0.3">
      <c r="B54" s="143" t="s">
        <v>1031</v>
      </c>
      <c r="C54" s="153">
        <v>10898</v>
      </c>
      <c r="D54" s="143" t="s">
        <v>1032</v>
      </c>
      <c r="E54" s="143" t="s">
        <v>936</v>
      </c>
      <c r="F54" s="154">
        <v>0</v>
      </c>
      <c r="G54" s="154">
        <v>585</v>
      </c>
      <c r="H54" s="154">
        <v>0</v>
      </c>
      <c r="I54" s="154">
        <v>585</v>
      </c>
      <c r="K54" s="110" t="s">
        <v>50</v>
      </c>
      <c r="L54" s="110" t="s">
        <v>54</v>
      </c>
      <c r="M54" s="110" t="s">
        <v>366</v>
      </c>
      <c r="N54" s="110" t="s">
        <v>367</v>
      </c>
      <c r="O54" s="111" t="s">
        <v>530</v>
      </c>
      <c r="P54" s="112">
        <v>2019</v>
      </c>
      <c r="Q54" s="112" t="s">
        <v>259</v>
      </c>
      <c r="R54" s="112" t="s">
        <v>112</v>
      </c>
      <c r="S54" s="113">
        <v>41891.980000000003</v>
      </c>
      <c r="U54" s="110" t="s">
        <v>50</v>
      </c>
      <c r="V54" s="110" t="s">
        <v>531</v>
      </c>
      <c r="W54" s="110" t="s">
        <v>104</v>
      </c>
      <c r="X54" s="110" t="s">
        <v>532</v>
      </c>
    </row>
    <row r="55" spans="2:24" x14ac:dyDescent="0.3">
      <c r="B55" s="143" t="s">
        <v>1033</v>
      </c>
      <c r="C55" s="153">
        <v>6405</v>
      </c>
      <c r="D55" s="143" t="s">
        <v>1034</v>
      </c>
      <c r="E55" s="143" t="s">
        <v>936</v>
      </c>
      <c r="F55" s="154">
        <v>0</v>
      </c>
      <c r="G55" s="154">
        <v>585</v>
      </c>
      <c r="H55" s="154">
        <v>0</v>
      </c>
      <c r="I55" s="154">
        <v>585</v>
      </c>
      <c r="K55" s="110" t="s">
        <v>50</v>
      </c>
      <c r="L55" s="110" t="s">
        <v>54</v>
      </c>
      <c r="M55" s="110" t="s">
        <v>374</v>
      </c>
      <c r="N55" s="110" t="s">
        <v>375</v>
      </c>
      <c r="O55" s="111" t="s">
        <v>535</v>
      </c>
      <c r="P55" s="112">
        <v>2019</v>
      </c>
      <c r="Q55" s="112" t="s">
        <v>259</v>
      </c>
      <c r="R55" s="112" t="s">
        <v>112</v>
      </c>
      <c r="S55" s="113">
        <v>41891.980000000003</v>
      </c>
      <c r="U55" s="110" t="s">
        <v>50</v>
      </c>
      <c r="V55" s="110" t="s">
        <v>422</v>
      </c>
      <c r="W55" s="110" t="s">
        <v>104</v>
      </c>
      <c r="X55" s="110" t="s">
        <v>536</v>
      </c>
    </row>
    <row r="56" spans="2:24" x14ac:dyDescent="0.3">
      <c r="B56" s="143" t="s">
        <v>1035</v>
      </c>
      <c r="C56" s="153">
        <v>20963</v>
      </c>
      <c r="D56" s="143" t="s">
        <v>1036</v>
      </c>
      <c r="E56" s="143" t="s">
        <v>935</v>
      </c>
      <c r="F56" s="154">
        <v>300</v>
      </c>
      <c r="G56" s="154">
        <v>675</v>
      </c>
      <c r="H56" s="154">
        <v>0</v>
      </c>
      <c r="I56" s="154">
        <v>975</v>
      </c>
      <c r="K56" s="110" t="s">
        <v>50</v>
      </c>
      <c r="L56" s="110" t="s">
        <v>54</v>
      </c>
      <c r="M56" s="110" t="s">
        <v>425</v>
      </c>
      <c r="N56" s="110" t="s">
        <v>426</v>
      </c>
      <c r="O56" s="111" t="s">
        <v>539</v>
      </c>
      <c r="P56" s="112">
        <v>2019</v>
      </c>
      <c r="Q56" s="112" t="s">
        <v>259</v>
      </c>
      <c r="R56" s="112" t="s">
        <v>112</v>
      </c>
      <c r="S56" s="113">
        <v>41891.980000000003</v>
      </c>
      <c r="U56" s="110" t="s">
        <v>50</v>
      </c>
      <c r="V56" s="110" t="s">
        <v>540</v>
      </c>
      <c r="W56" s="110" t="s">
        <v>104</v>
      </c>
      <c r="X56" s="110" t="s">
        <v>541</v>
      </c>
    </row>
    <row r="57" spans="2:24" x14ac:dyDescent="0.3">
      <c r="B57" s="143" t="s">
        <v>1037</v>
      </c>
      <c r="C57" s="153">
        <v>12203</v>
      </c>
      <c r="D57" s="143" t="s">
        <v>1038</v>
      </c>
      <c r="E57" s="143" t="s">
        <v>935</v>
      </c>
      <c r="F57" s="154">
        <v>300</v>
      </c>
      <c r="G57" s="154">
        <v>675</v>
      </c>
      <c r="H57" s="154">
        <v>0</v>
      </c>
      <c r="I57" s="154">
        <v>975</v>
      </c>
      <c r="K57" s="110" t="s">
        <v>50</v>
      </c>
      <c r="L57" s="110" t="s">
        <v>54</v>
      </c>
      <c r="M57" s="110" t="s">
        <v>544</v>
      </c>
      <c r="N57" s="110" t="s">
        <v>545</v>
      </c>
      <c r="O57" s="111" t="s">
        <v>546</v>
      </c>
      <c r="P57" s="112">
        <v>2019</v>
      </c>
      <c r="Q57" s="112" t="s">
        <v>259</v>
      </c>
      <c r="R57" s="112" t="s">
        <v>112</v>
      </c>
      <c r="S57" s="113">
        <v>41891.980000000003</v>
      </c>
      <c r="U57" s="110" t="s">
        <v>50</v>
      </c>
      <c r="V57" s="110" t="s">
        <v>547</v>
      </c>
      <c r="W57" s="110" t="s">
        <v>104</v>
      </c>
      <c r="X57" s="110" t="s">
        <v>548</v>
      </c>
    </row>
    <row r="58" spans="2:24" x14ac:dyDescent="0.3">
      <c r="B58" s="143" t="s">
        <v>1039</v>
      </c>
      <c r="C58" s="153">
        <v>11676</v>
      </c>
      <c r="D58" s="143" t="s">
        <v>1040</v>
      </c>
      <c r="E58" s="143" t="s">
        <v>936</v>
      </c>
      <c r="F58" s="154">
        <v>0</v>
      </c>
      <c r="G58" s="154">
        <v>585</v>
      </c>
      <c r="H58" s="154">
        <v>0</v>
      </c>
      <c r="I58" s="154">
        <v>585</v>
      </c>
      <c r="K58" s="110" t="s">
        <v>50</v>
      </c>
      <c r="L58" s="110" t="s">
        <v>54</v>
      </c>
      <c r="M58" s="110" t="s">
        <v>290</v>
      </c>
      <c r="N58" s="110" t="s">
        <v>291</v>
      </c>
      <c r="O58" s="111" t="s">
        <v>551</v>
      </c>
      <c r="P58" s="112">
        <v>2019</v>
      </c>
      <c r="Q58" s="112" t="s">
        <v>111</v>
      </c>
      <c r="R58" s="112" t="s">
        <v>112</v>
      </c>
      <c r="S58" s="113">
        <v>41891.980000000003</v>
      </c>
      <c r="U58" s="110" t="s">
        <v>50</v>
      </c>
      <c r="V58" s="110" t="s">
        <v>428</v>
      </c>
      <c r="W58" s="110" t="s">
        <v>107</v>
      </c>
      <c r="X58" s="110" t="s">
        <v>552</v>
      </c>
    </row>
    <row r="59" spans="2:24" x14ac:dyDescent="0.3">
      <c r="B59" s="143" t="s">
        <v>1041</v>
      </c>
      <c r="C59" s="153">
        <v>20854</v>
      </c>
      <c r="D59" s="143" t="s">
        <v>1042</v>
      </c>
      <c r="E59" s="143" t="s">
        <v>935</v>
      </c>
      <c r="F59" s="154">
        <v>300</v>
      </c>
      <c r="G59" s="154">
        <v>675</v>
      </c>
      <c r="H59" s="154">
        <v>0</v>
      </c>
      <c r="I59" s="154">
        <v>975</v>
      </c>
      <c r="K59" s="110" t="s">
        <v>50</v>
      </c>
      <c r="L59" s="110" t="s">
        <v>54</v>
      </c>
      <c r="M59" s="110" t="s">
        <v>293</v>
      </c>
      <c r="N59" s="110" t="s">
        <v>311</v>
      </c>
      <c r="O59" s="111" t="s">
        <v>554</v>
      </c>
      <c r="P59" s="112">
        <v>2019</v>
      </c>
      <c r="Q59" s="112" t="s">
        <v>111</v>
      </c>
      <c r="R59" s="112" t="s">
        <v>106</v>
      </c>
      <c r="S59" s="113">
        <v>41891.980000000003</v>
      </c>
      <c r="U59" s="110" t="s">
        <v>50</v>
      </c>
      <c r="V59" s="110" t="s">
        <v>555</v>
      </c>
      <c r="W59" s="110" t="s">
        <v>104</v>
      </c>
      <c r="X59" s="110" t="s">
        <v>556</v>
      </c>
    </row>
    <row r="60" spans="2:24" x14ac:dyDescent="0.3">
      <c r="B60" s="143" t="s">
        <v>1043</v>
      </c>
      <c r="C60" s="153">
        <v>20974</v>
      </c>
      <c r="D60" s="143" t="s">
        <v>1044</v>
      </c>
      <c r="E60" s="143" t="s">
        <v>935</v>
      </c>
      <c r="F60" s="154">
        <v>300</v>
      </c>
      <c r="G60" s="154">
        <v>675</v>
      </c>
      <c r="H60" s="154">
        <v>0</v>
      </c>
      <c r="I60" s="154">
        <v>975</v>
      </c>
      <c r="K60" s="110" t="s">
        <v>50</v>
      </c>
      <c r="L60" s="110" t="s">
        <v>54</v>
      </c>
      <c r="M60" s="110" t="s">
        <v>301</v>
      </c>
      <c r="N60" s="110" t="s">
        <v>329</v>
      </c>
      <c r="O60" s="111" t="s">
        <v>559</v>
      </c>
      <c r="P60" s="112">
        <v>2019</v>
      </c>
      <c r="Q60" s="112" t="s">
        <v>111</v>
      </c>
      <c r="R60" s="112" t="s">
        <v>106</v>
      </c>
      <c r="S60" s="113">
        <v>41891.980000000003</v>
      </c>
      <c r="U60" s="110" t="s">
        <v>50</v>
      </c>
      <c r="V60" s="110" t="s">
        <v>429</v>
      </c>
      <c r="W60" s="110" t="s">
        <v>104</v>
      </c>
      <c r="X60" s="110" t="s">
        <v>430</v>
      </c>
    </row>
    <row r="61" spans="2:24" x14ac:dyDescent="0.3">
      <c r="B61" s="143" t="s">
        <v>1045</v>
      </c>
      <c r="C61" s="153">
        <v>3059</v>
      </c>
      <c r="D61" s="143" t="s">
        <v>1046</v>
      </c>
      <c r="E61" s="143" t="s">
        <v>935</v>
      </c>
      <c r="F61" s="154">
        <v>300</v>
      </c>
      <c r="G61" s="154">
        <v>675</v>
      </c>
      <c r="H61" s="154">
        <v>0</v>
      </c>
      <c r="I61" s="154">
        <v>975</v>
      </c>
      <c r="K61" s="110" t="s">
        <v>50</v>
      </c>
      <c r="L61" s="110" t="s">
        <v>54</v>
      </c>
      <c r="M61" s="110" t="s">
        <v>307</v>
      </c>
      <c r="N61" s="110" t="s">
        <v>333</v>
      </c>
      <c r="O61" s="111" t="s">
        <v>561</v>
      </c>
      <c r="P61" s="112">
        <v>2019</v>
      </c>
      <c r="Q61" s="112" t="s">
        <v>111</v>
      </c>
      <c r="R61" s="112" t="s">
        <v>106</v>
      </c>
      <c r="S61" s="113">
        <v>41891.980000000003</v>
      </c>
      <c r="U61" s="110" t="s">
        <v>50</v>
      </c>
      <c r="V61" s="110" t="s">
        <v>439</v>
      </c>
      <c r="W61" s="110" t="s">
        <v>107</v>
      </c>
      <c r="X61" s="110" t="s">
        <v>562</v>
      </c>
    </row>
    <row r="62" spans="2:24" x14ac:dyDescent="0.3">
      <c r="B62" s="143" t="s">
        <v>1047</v>
      </c>
      <c r="C62" s="153">
        <v>10636</v>
      </c>
      <c r="D62" s="143" t="s">
        <v>1048</v>
      </c>
      <c r="E62" s="143" t="s">
        <v>936</v>
      </c>
      <c r="F62" s="154">
        <v>0</v>
      </c>
      <c r="G62" s="154">
        <v>585</v>
      </c>
      <c r="H62" s="154">
        <v>0</v>
      </c>
      <c r="I62" s="154">
        <v>585</v>
      </c>
      <c r="K62" s="110" t="s">
        <v>50</v>
      </c>
      <c r="L62" s="110" t="s">
        <v>54</v>
      </c>
      <c r="M62" s="110" t="s">
        <v>322</v>
      </c>
      <c r="N62" s="110" t="s">
        <v>389</v>
      </c>
      <c r="O62" s="111" t="s">
        <v>565</v>
      </c>
      <c r="P62" s="112">
        <v>2019</v>
      </c>
      <c r="Q62" s="112" t="s">
        <v>111</v>
      </c>
      <c r="R62" s="112" t="s">
        <v>106</v>
      </c>
      <c r="S62" s="113">
        <v>41891.980000000003</v>
      </c>
      <c r="U62" s="110" t="s">
        <v>50</v>
      </c>
      <c r="V62" s="110" t="s">
        <v>445</v>
      </c>
      <c r="W62" s="110" t="s">
        <v>107</v>
      </c>
      <c r="X62" s="110" t="s">
        <v>566</v>
      </c>
    </row>
    <row r="63" spans="2:24" x14ac:dyDescent="0.3">
      <c r="B63" s="143" t="s">
        <v>1049</v>
      </c>
      <c r="C63" s="153">
        <v>3062</v>
      </c>
      <c r="D63" s="143" t="s">
        <v>1050</v>
      </c>
      <c r="E63" s="143" t="s">
        <v>936</v>
      </c>
      <c r="F63" s="154">
        <v>0</v>
      </c>
      <c r="G63" s="154">
        <v>585</v>
      </c>
      <c r="H63" s="154">
        <v>0</v>
      </c>
      <c r="I63" s="154">
        <v>585</v>
      </c>
      <c r="K63" s="110" t="s">
        <v>50</v>
      </c>
      <c r="L63" s="110" t="s">
        <v>54</v>
      </c>
      <c r="M63" s="110" t="s">
        <v>346</v>
      </c>
      <c r="N63" s="110" t="s">
        <v>437</v>
      </c>
      <c r="O63" s="111" t="s">
        <v>569</v>
      </c>
      <c r="P63" s="112">
        <v>2019</v>
      </c>
      <c r="Q63" s="112" t="s">
        <v>111</v>
      </c>
      <c r="R63" s="112" t="s">
        <v>106</v>
      </c>
      <c r="S63" s="113">
        <v>41891.980000000003</v>
      </c>
      <c r="U63" s="110" t="s">
        <v>50</v>
      </c>
      <c r="V63" s="110" t="s">
        <v>570</v>
      </c>
      <c r="W63" s="110" t="s">
        <v>108</v>
      </c>
      <c r="X63" s="110" t="s">
        <v>571</v>
      </c>
    </row>
    <row r="64" spans="2:24" x14ac:dyDescent="0.3">
      <c r="B64" s="143" t="s">
        <v>1051</v>
      </c>
      <c r="C64" s="153">
        <v>20099</v>
      </c>
      <c r="D64" s="143" t="s">
        <v>1052</v>
      </c>
      <c r="E64" s="143" t="s">
        <v>935</v>
      </c>
      <c r="F64" s="154">
        <v>300</v>
      </c>
      <c r="G64" s="154">
        <v>675</v>
      </c>
      <c r="H64" s="154">
        <v>0</v>
      </c>
      <c r="I64" s="154">
        <v>975</v>
      </c>
      <c r="K64" s="110" t="s">
        <v>50</v>
      </c>
      <c r="L64" s="110" t="s">
        <v>54</v>
      </c>
      <c r="M64" s="110" t="s">
        <v>352</v>
      </c>
      <c r="N64" s="110" t="s">
        <v>443</v>
      </c>
      <c r="O64" s="111" t="s">
        <v>574</v>
      </c>
      <c r="P64" s="112">
        <v>2019</v>
      </c>
      <c r="Q64" s="112" t="s">
        <v>111</v>
      </c>
      <c r="R64" s="112" t="s">
        <v>106</v>
      </c>
      <c r="S64" s="113">
        <v>41891.980000000003</v>
      </c>
      <c r="U64" s="110" t="s">
        <v>50</v>
      </c>
      <c r="V64" s="110" t="s">
        <v>280</v>
      </c>
      <c r="W64" s="110" t="s">
        <v>104</v>
      </c>
      <c r="X64" s="110" t="s">
        <v>281</v>
      </c>
    </row>
    <row r="65" spans="2:24" x14ac:dyDescent="0.3">
      <c r="B65" s="143" t="s">
        <v>1053</v>
      </c>
      <c r="C65" s="153">
        <v>21209</v>
      </c>
      <c r="D65" s="143" t="s">
        <v>1054</v>
      </c>
      <c r="E65" s="143" t="s">
        <v>935</v>
      </c>
      <c r="F65" s="154">
        <v>300</v>
      </c>
      <c r="G65" s="154">
        <v>675</v>
      </c>
      <c r="H65" s="154">
        <v>0</v>
      </c>
      <c r="I65" s="154">
        <v>975</v>
      </c>
      <c r="K65" s="110" t="s">
        <v>50</v>
      </c>
      <c r="L65" s="110" t="s">
        <v>54</v>
      </c>
      <c r="M65" s="110" t="s">
        <v>361</v>
      </c>
      <c r="N65" s="110" t="s">
        <v>455</v>
      </c>
      <c r="O65" s="111" t="s">
        <v>577</v>
      </c>
      <c r="P65" s="112">
        <v>2019</v>
      </c>
      <c r="Q65" s="112" t="s">
        <v>111</v>
      </c>
      <c r="R65" s="112" t="s">
        <v>106</v>
      </c>
      <c r="S65" s="113">
        <v>41891.980000000003</v>
      </c>
      <c r="U65" s="110" t="s">
        <v>50</v>
      </c>
      <c r="V65" s="110" t="s">
        <v>451</v>
      </c>
      <c r="W65" s="110" t="s">
        <v>104</v>
      </c>
      <c r="X65" s="110" t="s">
        <v>476</v>
      </c>
    </row>
    <row r="66" spans="2:24" x14ac:dyDescent="0.3">
      <c r="B66" s="143" t="s">
        <v>1055</v>
      </c>
      <c r="C66" s="153">
        <v>20950</v>
      </c>
      <c r="D66" s="143" t="s">
        <v>1056</v>
      </c>
      <c r="E66" s="143" t="s">
        <v>935</v>
      </c>
      <c r="F66" s="154">
        <v>300</v>
      </c>
      <c r="G66" s="154">
        <v>675</v>
      </c>
      <c r="H66" s="154">
        <v>0</v>
      </c>
      <c r="I66" s="154">
        <v>975</v>
      </c>
      <c r="K66" s="110" t="s">
        <v>50</v>
      </c>
      <c r="L66" s="110" t="s">
        <v>54</v>
      </c>
      <c r="M66" s="110" t="s">
        <v>384</v>
      </c>
      <c r="N66" s="110" t="s">
        <v>479</v>
      </c>
      <c r="O66" s="111" t="s">
        <v>580</v>
      </c>
      <c r="P66" s="112">
        <v>2019</v>
      </c>
      <c r="Q66" s="112" t="s">
        <v>111</v>
      </c>
      <c r="R66" s="112" t="s">
        <v>106</v>
      </c>
      <c r="S66" s="113">
        <v>41891.980000000003</v>
      </c>
      <c r="U66" s="110" t="s">
        <v>50</v>
      </c>
      <c r="V66" s="110" t="s">
        <v>353</v>
      </c>
      <c r="W66" s="110" t="s">
        <v>104</v>
      </c>
      <c r="X66" s="110" t="s">
        <v>354</v>
      </c>
    </row>
    <row r="67" spans="2:24" x14ac:dyDescent="0.3">
      <c r="B67" s="143" t="s">
        <v>1057</v>
      </c>
      <c r="C67" s="153">
        <v>20995</v>
      </c>
      <c r="D67" s="143" t="s">
        <v>1058</v>
      </c>
      <c r="E67" s="143" t="s">
        <v>935</v>
      </c>
      <c r="F67" s="154">
        <v>300</v>
      </c>
      <c r="G67" s="154">
        <v>675</v>
      </c>
      <c r="H67" s="154">
        <v>0</v>
      </c>
      <c r="I67" s="154">
        <v>975</v>
      </c>
      <c r="K67" s="110" t="s">
        <v>50</v>
      </c>
      <c r="L67" s="110" t="s">
        <v>54</v>
      </c>
      <c r="M67" s="110" t="s">
        <v>489</v>
      </c>
      <c r="N67" s="110" t="s">
        <v>490</v>
      </c>
      <c r="O67" s="111" t="s">
        <v>583</v>
      </c>
      <c r="P67" s="112">
        <v>2019</v>
      </c>
      <c r="Q67" s="112" t="s">
        <v>584</v>
      </c>
      <c r="R67" s="112" t="s">
        <v>106</v>
      </c>
      <c r="S67" s="113">
        <v>41891.980000000003</v>
      </c>
      <c r="U67" s="110" t="s">
        <v>50</v>
      </c>
      <c r="V67" s="110" t="s">
        <v>585</v>
      </c>
      <c r="W67" s="110" t="s">
        <v>108</v>
      </c>
      <c r="X67" s="110" t="s">
        <v>586</v>
      </c>
    </row>
    <row r="68" spans="2:24" x14ac:dyDescent="0.3">
      <c r="B68" s="143" t="s">
        <v>1059</v>
      </c>
      <c r="C68" s="153">
        <v>21111</v>
      </c>
      <c r="D68" s="143" t="s">
        <v>1060</v>
      </c>
      <c r="E68" s="143" t="s">
        <v>935</v>
      </c>
      <c r="F68" s="154">
        <v>300</v>
      </c>
      <c r="G68" s="154">
        <v>675</v>
      </c>
      <c r="H68" s="154">
        <v>0</v>
      </c>
      <c r="I68" s="154">
        <v>975</v>
      </c>
      <c r="K68" s="110" t="s">
        <v>50</v>
      </c>
      <c r="L68" s="110" t="s">
        <v>54</v>
      </c>
      <c r="M68" s="110" t="s">
        <v>397</v>
      </c>
      <c r="N68" s="110" t="s">
        <v>496</v>
      </c>
      <c r="O68" s="111" t="s">
        <v>589</v>
      </c>
      <c r="P68" s="112">
        <v>2019</v>
      </c>
      <c r="Q68" s="112" t="s">
        <v>111</v>
      </c>
      <c r="R68" s="112" t="s">
        <v>106</v>
      </c>
      <c r="S68" s="113">
        <v>41891.980000000003</v>
      </c>
      <c r="U68" s="110" t="s">
        <v>50</v>
      </c>
      <c r="V68" s="110" t="s">
        <v>590</v>
      </c>
      <c r="W68" s="110" t="s">
        <v>114</v>
      </c>
      <c r="X68" s="110" t="s">
        <v>591</v>
      </c>
    </row>
    <row r="69" spans="2:24" x14ac:dyDescent="0.3">
      <c r="B69" s="143" t="s">
        <v>1061</v>
      </c>
      <c r="C69" s="153">
        <v>10137</v>
      </c>
      <c r="D69" s="143" t="s">
        <v>1062</v>
      </c>
      <c r="E69" s="143" t="s">
        <v>936</v>
      </c>
      <c r="F69" s="154">
        <v>0</v>
      </c>
      <c r="G69" s="154">
        <v>585</v>
      </c>
      <c r="H69" s="154">
        <v>0</v>
      </c>
      <c r="I69" s="154">
        <v>585</v>
      </c>
      <c r="K69" s="110" t="s">
        <v>50</v>
      </c>
      <c r="L69" s="110" t="s">
        <v>54</v>
      </c>
      <c r="M69" s="110" t="s">
        <v>402</v>
      </c>
      <c r="N69" s="110" t="s">
        <v>503</v>
      </c>
      <c r="O69" s="111" t="s">
        <v>594</v>
      </c>
      <c r="P69" s="112">
        <v>2019</v>
      </c>
      <c r="Q69" s="112" t="s">
        <v>111</v>
      </c>
      <c r="R69" s="112" t="s">
        <v>106</v>
      </c>
      <c r="S69" s="113">
        <v>41891.980000000003</v>
      </c>
      <c r="U69" s="110" t="s">
        <v>50</v>
      </c>
      <c r="V69" s="110" t="s">
        <v>457</v>
      </c>
      <c r="W69" s="110" t="s">
        <v>107</v>
      </c>
      <c r="X69" s="110" t="s">
        <v>595</v>
      </c>
    </row>
    <row r="70" spans="2:24" x14ac:dyDescent="0.3">
      <c r="B70" s="143" t="s">
        <v>1063</v>
      </c>
      <c r="C70" s="153">
        <v>21186</v>
      </c>
      <c r="D70" s="143" t="s">
        <v>1064</v>
      </c>
      <c r="E70" s="143" t="s">
        <v>935</v>
      </c>
      <c r="F70" s="154">
        <v>300</v>
      </c>
      <c r="G70" s="154">
        <v>675</v>
      </c>
      <c r="H70" s="154">
        <v>0</v>
      </c>
      <c r="I70" s="154">
        <v>975</v>
      </c>
      <c r="K70" s="110" t="s">
        <v>50</v>
      </c>
      <c r="L70" s="110" t="s">
        <v>54</v>
      </c>
      <c r="M70" s="110" t="s">
        <v>486</v>
      </c>
      <c r="N70" s="110" t="s">
        <v>598</v>
      </c>
      <c r="O70" s="111" t="s">
        <v>599</v>
      </c>
      <c r="P70" s="112">
        <v>2019</v>
      </c>
      <c r="Q70" s="112" t="s">
        <v>111</v>
      </c>
      <c r="R70" s="112" t="s">
        <v>106</v>
      </c>
      <c r="S70" s="113">
        <v>41891.980000000003</v>
      </c>
      <c r="U70" s="110" t="s">
        <v>50</v>
      </c>
      <c r="V70" s="110" t="s">
        <v>462</v>
      </c>
      <c r="W70" s="110" t="s">
        <v>104</v>
      </c>
      <c r="X70" s="110" t="s">
        <v>600</v>
      </c>
    </row>
    <row r="71" spans="2:24" x14ac:dyDescent="0.3">
      <c r="B71" s="143" t="s">
        <v>1065</v>
      </c>
      <c r="C71" s="153">
        <v>21814</v>
      </c>
      <c r="D71" s="143" t="s">
        <v>1066</v>
      </c>
      <c r="E71" s="143" t="s">
        <v>1067</v>
      </c>
      <c r="F71" s="154">
        <v>300</v>
      </c>
      <c r="G71" s="154">
        <v>675</v>
      </c>
      <c r="H71" s="154">
        <v>0</v>
      </c>
      <c r="I71" s="154">
        <v>975</v>
      </c>
      <c r="K71" s="110" t="s">
        <v>50</v>
      </c>
      <c r="L71" s="110" t="s">
        <v>54</v>
      </c>
      <c r="M71" s="110" t="s">
        <v>602</v>
      </c>
      <c r="N71" s="110" t="s">
        <v>603</v>
      </c>
      <c r="O71" s="111" t="s">
        <v>604</v>
      </c>
      <c r="P71" s="112">
        <v>2019</v>
      </c>
      <c r="Q71" s="112" t="s">
        <v>111</v>
      </c>
      <c r="R71" s="112" t="s">
        <v>106</v>
      </c>
      <c r="S71" s="113">
        <v>41891.980000000003</v>
      </c>
      <c r="U71" s="110" t="s">
        <v>50</v>
      </c>
      <c r="V71" s="110" t="s">
        <v>467</v>
      </c>
      <c r="W71" s="110" t="s">
        <v>104</v>
      </c>
      <c r="X71" s="110" t="s">
        <v>482</v>
      </c>
    </row>
    <row r="72" spans="2:24" x14ac:dyDescent="0.3">
      <c r="B72" s="143" t="s">
        <v>1068</v>
      </c>
      <c r="C72" s="153">
        <v>21170</v>
      </c>
      <c r="D72" s="143" t="s">
        <v>1069</v>
      </c>
      <c r="E72" s="143" t="s">
        <v>935</v>
      </c>
      <c r="F72" s="154">
        <v>300</v>
      </c>
      <c r="G72" s="154">
        <v>675</v>
      </c>
      <c r="H72" s="154">
        <v>0</v>
      </c>
      <c r="I72" s="154">
        <v>975</v>
      </c>
      <c r="K72" s="110" t="s">
        <v>50</v>
      </c>
      <c r="L72" s="110" t="s">
        <v>54</v>
      </c>
      <c r="M72" s="110" t="s">
        <v>538</v>
      </c>
      <c r="N72" s="110" t="s">
        <v>607</v>
      </c>
      <c r="O72" s="111" t="s">
        <v>608</v>
      </c>
      <c r="P72" s="112">
        <v>2019</v>
      </c>
      <c r="Q72" s="112" t="s">
        <v>111</v>
      </c>
      <c r="R72" s="112" t="s">
        <v>106</v>
      </c>
      <c r="S72" s="113">
        <v>41891.980000000003</v>
      </c>
      <c r="U72" s="110" t="s">
        <v>50</v>
      </c>
      <c r="V72" s="110" t="s">
        <v>471</v>
      </c>
      <c r="W72" s="110" t="s">
        <v>104</v>
      </c>
      <c r="X72" s="110" t="s">
        <v>487</v>
      </c>
    </row>
    <row r="73" spans="2:24" x14ac:dyDescent="0.3">
      <c r="B73" s="143" t="s">
        <v>1070</v>
      </c>
      <c r="C73" s="153">
        <v>20276</v>
      </c>
      <c r="D73" s="143" t="s">
        <v>1071</v>
      </c>
      <c r="E73" s="143" t="s">
        <v>935</v>
      </c>
      <c r="F73" s="154">
        <v>300</v>
      </c>
      <c r="G73" s="154">
        <v>675</v>
      </c>
      <c r="H73" s="154">
        <v>0</v>
      </c>
      <c r="I73" s="154">
        <v>975</v>
      </c>
      <c r="K73" s="110" t="s">
        <v>50</v>
      </c>
      <c r="L73" s="110" t="s">
        <v>54</v>
      </c>
      <c r="M73" s="110" t="s">
        <v>573</v>
      </c>
      <c r="N73" s="110" t="s">
        <v>611</v>
      </c>
      <c r="O73" s="111" t="s">
        <v>612</v>
      </c>
      <c r="P73" s="112">
        <v>2019</v>
      </c>
      <c r="Q73" s="112" t="s">
        <v>111</v>
      </c>
      <c r="R73" s="112" t="s">
        <v>106</v>
      </c>
      <c r="S73" s="113">
        <v>41891.980000000003</v>
      </c>
      <c r="U73" s="110" t="s">
        <v>50</v>
      </c>
      <c r="V73" s="110" t="s">
        <v>475</v>
      </c>
      <c r="W73" s="110" t="s">
        <v>107</v>
      </c>
      <c r="X73" s="110" t="s">
        <v>613</v>
      </c>
    </row>
    <row r="74" spans="2:24" x14ac:dyDescent="0.3">
      <c r="B74" s="143" t="s">
        <v>1072</v>
      </c>
      <c r="C74" s="153">
        <v>14032</v>
      </c>
      <c r="D74" s="143" t="s">
        <v>1073</v>
      </c>
      <c r="E74" s="143" t="s">
        <v>936</v>
      </c>
      <c r="F74" s="154">
        <v>0</v>
      </c>
      <c r="G74" s="154">
        <v>585</v>
      </c>
      <c r="H74" s="154">
        <v>0</v>
      </c>
      <c r="I74" s="154">
        <v>585</v>
      </c>
      <c r="K74" s="110" t="s">
        <v>50</v>
      </c>
      <c r="L74" s="110" t="s">
        <v>54</v>
      </c>
      <c r="M74" s="110" t="s">
        <v>616</v>
      </c>
      <c r="N74" s="110" t="s">
        <v>617</v>
      </c>
      <c r="O74" s="111" t="s">
        <v>618</v>
      </c>
      <c r="P74" s="112">
        <v>2019</v>
      </c>
      <c r="Q74" s="112" t="s">
        <v>111</v>
      </c>
      <c r="R74" s="112" t="s">
        <v>106</v>
      </c>
      <c r="S74" s="113">
        <v>41891.980000000003</v>
      </c>
      <c r="U74" s="110" t="s">
        <v>50</v>
      </c>
      <c r="V74" s="110" t="s">
        <v>481</v>
      </c>
      <c r="W74" s="110" t="s">
        <v>104</v>
      </c>
      <c r="X74" s="110" t="s">
        <v>619</v>
      </c>
    </row>
    <row r="75" spans="2:24" x14ac:dyDescent="0.3">
      <c r="B75" s="143" t="s">
        <v>1074</v>
      </c>
      <c r="C75" s="153">
        <v>21524</v>
      </c>
      <c r="D75" s="143" t="s">
        <v>1075</v>
      </c>
      <c r="E75" s="143" t="s">
        <v>935</v>
      </c>
      <c r="F75" s="154">
        <v>300</v>
      </c>
      <c r="G75" s="154">
        <v>675</v>
      </c>
      <c r="H75" s="154">
        <v>0</v>
      </c>
      <c r="I75" s="154">
        <v>975</v>
      </c>
      <c r="K75" s="110" t="s">
        <v>50</v>
      </c>
      <c r="L75" s="110" t="s">
        <v>54</v>
      </c>
      <c r="M75" s="110" t="s">
        <v>622</v>
      </c>
      <c r="N75" s="110" t="s">
        <v>623</v>
      </c>
      <c r="O75" s="111" t="s">
        <v>624</v>
      </c>
      <c r="P75" s="112">
        <v>2019</v>
      </c>
      <c r="Q75" s="112" t="s">
        <v>111</v>
      </c>
      <c r="R75" s="112" t="s">
        <v>106</v>
      </c>
      <c r="S75" s="113">
        <v>41891.980000000003</v>
      </c>
      <c r="U75" s="110" t="s">
        <v>50</v>
      </c>
      <c r="V75" s="110" t="s">
        <v>625</v>
      </c>
      <c r="W75" s="110" t="s">
        <v>108</v>
      </c>
      <c r="X75" s="110" t="s">
        <v>626</v>
      </c>
    </row>
    <row r="76" spans="2:24" x14ac:dyDescent="0.3">
      <c r="B76" s="143" t="s">
        <v>1076</v>
      </c>
      <c r="C76" s="153">
        <v>12094</v>
      </c>
      <c r="D76" s="143" t="s">
        <v>1077</v>
      </c>
      <c r="E76" s="143" t="s">
        <v>936</v>
      </c>
      <c r="F76" s="154">
        <v>0</v>
      </c>
      <c r="G76" s="154">
        <v>585</v>
      </c>
      <c r="H76" s="154">
        <v>0</v>
      </c>
      <c r="I76" s="154">
        <v>585</v>
      </c>
      <c r="K76" s="110" t="s">
        <v>50</v>
      </c>
      <c r="L76" s="110" t="s">
        <v>54</v>
      </c>
      <c r="M76" s="110" t="s">
        <v>582</v>
      </c>
      <c r="N76" s="110" t="s">
        <v>629</v>
      </c>
      <c r="O76" s="111" t="s">
        <v>630</v>
      </c>
      <c r="P76" s="112">
        <v>2019</v>
      </c>
      <c r="Q76" s="112" t="s">
        <v>111</v>
      </c>
      <c r="R76" s="112" t="s">
        <v>106</v>
      </c>
      <c r="S76" s="113">
        <v>41891.980000000003</v>
      </c>
      <c r="U76" s="110" t="s">
        <v>50</v>
      </c>
      <c r="V76" s="110" t="s">
        <v>434</v>
      </c>
      <c r="W76" s="110" t="s">
        <v>104</v>
      </c>
      <c r="X76" s="110" t="s">
        <v>435</v>
      </c>
    </row>
    <row r="77" spans="2:24" x14ac:dyDescent="0.3">
      <c r="B77" s="143" t="s">
        <v>1078</v>
      </c>
      <c r="C77" s="153">
        <v>18081</v>
      </c>
      <c r="D77" s="143" t="s">
        <v>1079</v>
      </c>
      <c r="E77" s="143" t="s">
        <v>935</v>
      </c>
      <c r="F77" s="154">
        <v>300</v>
      </c>
      <c r="G77" s="154">
        <v>675</v>
      </c>
      <c r="H77" s="154">
        <v>0</v>
      </c>
      <c r="I77" s="154">
        <v>975</v>
      </c>
      <c r="K77" s="110" t="s">
        <v>50</v>
      </c>
      <c r="L77" s="110" t="s">
        <v>54</v>
      </c>
      <c r="M77" s="110" t="s">
        <v>588</v>
      </c>
      <c r="N77" s="110" t="s">
        <v>633</v>
      </c>
      <c r="O77" s="111" t="s">
        <v>634</v>
      </c>
      <c r="P77" s="112">
        <v>2019</v>
      </c>
      <c r="Q77" s="112" t="s">
        <v>111</v>
      </c>
      <c r="R77" s="112" t="s">
        <v>106</v>
      </c>
      <c r="S77" s="113">
        <v>41891.980000000003</v>
      </c>
      <c r="U77" s="110" t="s">
        <v>50</v>
      </c>
      <c r="V77" s="110" t="s">
        <v>635</v>
      </c>
      <c r="W77" s="110" t="s">
        <v>104</v>
      </c>
      <c r="X77" s="110" t="s">
        <v>636</v>
      </c>
    </row>
    <row r="78" spans="2:24" x14ac:dyDescent="0.3">
      <c r="B78" s="143" t="s">
        <v>1080</v>
      </c>
      <c r="C78" s="153">
        <v>20989</v>
      </c>
      <c r="D78" s="143" t="s">
        <v>1081</v>
      </c>
      <c r="E78" s="143" t="s">
        <v>935</v>
      </c>
      <c r="F78" s="154">
        <v>300</v>
      </c>
      <c r="G78" s="154">
        <v>675</v>
      </c>
      <c r="H78" s="154">
        <v>0</v>
      </c>
      <c r="I78" s="154">
        <v>975</v>
      </c>
      <c r="K78" s="110" t="s">
        <v>50</v>
      </c>
      <c r="L78" s="110" t="s">
        <v>54</v>
      </c>
      <c r="M78" s="110" t="s">
        <v>632</v>
      </c>
      <c r="N78" s="110" t="s">
        <v>639</v>
      </c>
      <c r="O78" s="111" t="s">
        <v>640</v>
      </c>
      <c r="P78" s="112">
        <v>2019</v>
      </c>
      <c r="Q78" s="112" t="s">
        <v>111</v>
      </c>
      <c r="R78" s="112" t="s">
        <v>106</v>
      </c>
      <c r="S78" s="113">
        <v>41891.980000000003</v>
      </c>
      <c r="U78" s="110" t="s">
        <v>50</v>
      </c>
      <c r="V78" s="110" t="s">
        <v>486</v>
      </c>
      <c r="W78" s="110" t="s">
        <v>104</v>
      </c>
      <c r="X78" s="110" t="s">
        <v>598</v>
      </c>
    </row>
    <row r="79" spans="2:24" x14ac:dyDescent="0.3">
      <c r="B79" s="143" t="s">
        <v>1082</v>
      </c>
      <c r="C79" s="153">
        <v>20949</v>
      </c>
      <c r="D79" s="143" t="s">
        <v>1083</v>
      </c>
      <c r="E79" s="143" t="s">
        <v>935</v>
      </c>
      <c r="F79" s="154">
        <v>300</v>
      </c>
      <c r="G79" s="154">
        <v>675</v>
      </c>
      <c r="H79" s="154">
        <v>0</v>
      </c>
      <c r="I79" s="154">
        <v>975</v>
      </c>
      <c r="K79" s="110" t="s">
        <v>50</v>
      </c>
      <c r="L79" s="110" t="s">
        <v>54</v>
      </c>
      <c r="M79" s="110" t="s">
        <v>643</v>
      </c>
      <c r="N79" s="110" t="s">
        <v>644</v>
      </c>
      <c r="O79" s="111" t="s">
        <v>645</v>
      </c>
      <c r="P79" s="112">
        <v>2019</v>
      </c>
      <c r="Q79" s="112" t="s">
        <v>584</v>
      </c>
      <c r="R79" s="112" t="s">
        <v>112</v>
      </c>
      <c r="S79" s="113">
        <v>41891.980000000003</v>
      </c>
      <c r="U79" s="110" t="s">
        <v>50</v>
      </c>
      <c r="V79" s="110" t="s">
        <v>492</v>
      </c>
      <c r="W79" s="110" t="s">
        <v>107</v>
      </c>
      <c r="X79" s="110" t="s">
        <v>646</v>
      </c>
    </row>
    <row r="80" spans="2:24" x14ac:dyDescent="0.3">
      <c r="B80" s="143" t="s">
        <v>1084</v>
      </c>
      <c r="C80" s="153">
        <v>10091</v>
      </c>
      <c r="D80" s="143" t="s">
        <v>1085</v>
      </c>
      <c r="E80" s="143" t="s">
        <v>936</v>
      </c>
      <c r="F80" s="154">
        <v>0</v>
      </c>
      <c r="G80" s="154">
        <v>585</v>
      </c>
      <c r="H80" s="154">
        <v>0</v>
      </c>
      <c r="I80" s="154">
        <v>585</v>
      </c>
      <c r="K80" s="110" t="s">
        <v>50</v>
      </c>
      <c r="L80" s="110" t="s">
        <v>54</v>
      </c>
      <c r="M80" s="110" t="s">
        <v>642</v>
      </c>
      <c r="N80" s="110" t="s">
        <v>649</v>
      </c>
      <c r="O80" s="111" t="s">
        <v>650</v>
      </c>
      <c r="P80" s="112">
        <v>2019</v>
      </c>
      <c r="Q80" s="112" t="s">
        <v>651</v>
      </c>
      <c r="R80" s="112" t="s">
        <v>106</v>
      </c>
      <c r="S80" s="113">
        <v>41891.980000000003</v>
      </c>
      <c r="U80" s="110" t="s">
        <v>50</v>
      </c>
      <c r="V80" s="110" t="s">
        <v>602</v>
      </c>
      <c r="W80" s="110" t="s">
        <v>104</v>
      </c>
      <c r="X80" s="110" t="s">
        <v>652</v>
      </c>
    </row>
    <row r="81" spans="2:24" x14ac:dyDescent="0.3">
      <c r="B81" s="143" t="s">
        <v>1086</v>
      </c>
      <c r="C81" s="153">
        <v>3081</v>
      </c>
      <c r="D81" s="143" t="s">
        <v>1087</v>
      </c>
      <c r="E81" s="143" t="s">
        <v>935</v>
      </c>
      <c r="F81" s="154">
        <v>300</v>
      </c>
      <c r="G81" s="154">
        <v>675</v>
      </c>
      <c r="H81" s="154">
        <v>0</v>
      </c>
      <c r="I81" s="154">
        <v>975</v>
      </c>
      <c r="K81" s="110" t="s">
        <v>50</v>
      </c>
      <c r="L81" s="110" t="s">
        <v>54</v>
      </c>
      <c r="M81" s="110" t="s">
        <v>654</v>
      </c>
      <c r="N81" s="110" t="s">
        <v>655</v>
      </c>
      <c r="O81" s="111" t="s">
        <v>656</v>
      </c>
      <c r="P81" s="112">
        <v>2019</v>
      </c>
      <c r="Q81" s="112" t="s">
        <v>111</v>
      </c>
      <c r="R81" s="112" t="s">
        <v>106</v>
      </c>
      <c r="S81" s="113">
        <v>41891.980000000003</v>
      </c>
      <c r="U81" s="110" t="s">
        <v>50</v>
      </c>
      <c r="V81" s="110" t="s">
        <v>657</v>
      </c>
      <c r="W81" s="110" t="s">
        <v>114</v>
      </c>
      <c r="X81" s="110" t="s">
        <v>658</v>
      </c>
    </row>
    <row r="82" spans="2:24" x14ac:dyDescent="0.3">
      <c r="B82" s="143" t="s">
        <v>1088</v>
      </c>
      <c r="C82" s="153">
        <v>18938</v>
      </c>
      <c r="D82" s="143" t="s">
        <v>1089</v>
      </c>
      <c r="E82" s="143" t="s">
        <v>935</v>
      </c>
      <c r="F82" s="154">
        <v>300</v>
      </c>
      <c r="G82" s="154">
        <v>675</v>
      </c>
      <c r="H82" s="154">
        <v>0</v>
      </c>
      <c r="I82" s="154">
        <v>975</v>
      </c>
      <c r="K82" s="110" t="s">
        <v>50</v>
      </c>
      <c r="L82" s="110" t="s">
        <v>54</v>
      </c>
      <c r="M82" s="110" t="s">
        <v>661</v>
      </c>
      <c r="N82" s="110" t="s">
        <v>662</v>
      </c>
      <c r="O82" s="111" t="s">
        <v>663</v>
      </c>
      <c r="P82" s="112">
        <v>2019</v>
      </c>
      <c r="Q82" s="112" t="s">
        <v>111</v>
      </c>
      <c r="R82" s="112" t="s">
        <v>106</v>
      </c>
      <c r="S82" s="113">
        <v>41891.980000000003</v>
      </c>
      <c r="U82" s="110" t="s">
        <v>50</v>
      </c>
      <c r="V82" s="110" t="s">
        <v>498</v>
      </c>
      <c r="W82" s="110" t="s">
        <v>107</v>
      </c>
      <c r="X82" s="110" t="s">
        <v>664</v>
      </c>
    </row>
    <row r="83" spans="2:24" x14ac:dyDescent="0.3">
      <c r="B83" s="143" t="s">
        <v>1090</v>
      </c>
      <c r="C83" s="153">
        <v>21994</v>
      </c>
      <c r="D83" s="143" t="s">
        <v>1091</v>
      </c>
      <c r="E83" s="143" t="s">
        <v>935</v>
      </c>
      <c r="F83" s="154">
        <v>300</v>
      </c>
      <c r="G83" s="154">
        <v>675</v>
      </c>
      <c r="H83" s="154">
        <v>0</v>
      </c>
      <c r="I83" s="154">
        <v>975</v>
      </c>
      <c r="K83" s="110" t="s">
        <v>50</v>
      </c>
      <c r="L83" s="110" t="s">
        <v>54</v>
      </c>
      <c r="M83" s="110" t="s">
        <v>516</v>
      </c>
      <c r="N83" s="110" t="s">
        <v>517</v>
      </c>
      <c r="O83" s="111" t="s">
        <v>667</v>
      </c>
      <c r="P83" s="112">
        <v>2020</v>
      </c>
      <c r="Q83" s="112" t="s">
        <v>111</v>
      </c>
      <c r="R83" s="112" t="s">
        <v>112</v>
      </c>
      <c r="S83" s="113">
        <v>43799.28</v>
      </c>
      <c r="U83" s="110" t="s">
        <v>50</v>
      </c>
      <c r="V83" s="110" t="s">
        <v>505</v>
      </c>
      <c r="W83" s="110" t="s">
        <v>104</v>
      </c>
      <c r="X83" s="110" t="s">
        <v>668</v>
      </c>
    </row>
    <row r="84" spans="2:24" x14ac:dyDescent="0.3">
      <c r="B84" s="143" t="s">
        <v>1092</v>
      </c>
      <c r="C84" s="153">
        <v>21990</v>
      </c>
      <c r="D84" s="143" t="s">
        <v>1093</v>
      </c>
      <c r="E84" s="143" t="s">
        <v>935</v>
      </c>
      <c r="F84" s="154">
        <v>300</v>
      </c>
      <c r="G84" s="154">
        <v>675</v>
      </c>
      <c r="H84" s="154">
        <v>0</v>
      </c>
      <c r="I84" s="154">
        <v>975</v>
      </c>
      <c r="K84" s="110" t="s">
        <v>50</v>
      </c>
      <c r="L84" s="110" t="s">
        <v>54</v>
      </c>
      <c r="M84" s="110" t="s">
        <v>410</v>
      </c>
      <c r="N84" s="110" t="s">
        <v>521</v>
      </c>
      <c r="O84" s="111" t="s">
        <v>671</v>
      </c>
      <c r="P84" s="112">
        <v>2020</v>
      </c>
      <c r="Q84" s="112" t="s">
        <v>111</v>
      </c>
      <c r="R84" s="112" t="s">
        <v>106</v>
      </c>
      <c r="S84" s="113">
        <v>43799.28</v>
      </c>
      <c r="U84" s="110" t="s">
        <v>50</v>
      </c>
      <c r="V84" s="110" t="s">
        <v>512</v>
      </c>
      <c r="W84" s="110" t="s">
        <v>104</v>
      </c>
      <c r="X84" s="110" t="s">
        <v>672</v>
      </c>
    </row>
    <row r="85" spans="2:24" x14ac:dyDescent="0.3">
      <c r="B85" s="143" t="s">
        <v>1094</v>
      </c>
      <c r="C85" s="153">
        <v>21606</v>
      </c>
      <c r="D85" s="143" t="s">
        <v>1095</v>
      </c>
      <c r="E85" s="143" t="s">
        <v>935</v>
      </c>
      <c r="F85" s="154">
        <v>300</v>
      </c>
      <c r="G85" s="154">
        <v>675</v>
      </c>
      <c r="H85" s="154">
        <v>0</v>
      </c>
      <c r="I85" s="154">
        <v>975</v>
      </c>
      <c r="K85" s="110" t="s">
        <v>50</v>
      </c>
      <c r="L85" s="110" t="s">
        <v>54</v>
      </c>
      <c r="M85" s="110" t="s">
        <v>417</v>
      </c>
      <c r="N85" s="110" t="s">
        <v>527</v>
      </c>
      <c r="O85" s="111" t="s">
        <v>675</v>
      </c>
      <c r="P85" s="112">
        <v>2020</v>
      </c>
      <c r="Q85" s="112" t="s">
        <v>111</v>
      </c>
      <c r="R85" s="112" t="s">
        <v>106</v>
      </c>
      <c r="S85" s="113">
        <v>43799.28</v>
      </c>
      <c r="U85" s="110" t="s">
        <v>50</v>
      </c>
      <c r="V85" s="110" t="s">
        <v>676</v>
      </c>
      <c r="W85" s="110" t="s">
        <v>104</v>
      </c>
      <c r="X85" s="110" t="s">
        <v>677</v>
      </c>
    </row>
    <row r="86" spans="2:24" x14ac:dyDescent="0.3">
      <c r="B86" s="143" t="s">
        <v>1096</v>
      </c>
      <c r="C86" s="153">
        <v>21528</v>
      </c>
      <c r="D86" s="143" t="s">
        <v>1097</v>
      </c>
      <c r="E86" s="143" t="s">
        <v>935</v>
      </c>
      <c r="F86" s="154">
        <v>300</v>
      </c>
      <c r="G86" s="154">
        <v>675</v>
      </c>
      <c r="H86" s="154">
        <v>0</v>
      </c>
      <c r="I86" s="154">
        <v>975</v>
      </c>
      <c r="K86" s="110" t="s">
        <v>50</v>
      </c>
      <c r="L86" s="110" t="s">
        <v>54</v>
      </c>
      <c r="M86" s="110" t="s">
        <v>422</v>
      </c>
      <c r="N86" s="110" t="s">
        <v>536</v>
      </c>
      <c r="O86" s="111" t="s">
        <v>680</v>
      </c>
      <c r="P86" s="112">
        <v>2020</v>
      </c>
      <c r="Q86" s="112" t="s">
        <v>117</v>
      </c>
      <c r="R86" s="112" t="s">
        <v>106</v>
      </c>
      <c r="S86" s="113">
        <v>43799.28</v>
      </c>
      <c r="U86" s="110" t="s">
        <v>50</v>
      </c>
      <c r="V86" s="110" t="s">
        <v>681</v>
      </c>
      <c r="W86" s="110" t="s">
        <v>104</v>
      </c>
      <c r="X86" s="110" t="s">
        <v>682</v>
      </c>
    </row>
    <row r="87" spans="2:24" x14ac:dyDescent="0.3">
      <c r="B87" s="143" t="s">
        <v>1098</v>
      </c>
      <c r="C87" s="153">
        <v>19713</v>
      </c>
      <c r="D87" s="143" t="s">
        <v>1099</v>
      </c>
      <c r="E87" s="143" t="s">
        <v>935</v>
      </c>
      <c r="F87" s="154">
        <v>300</v>
      </c>
      <c r="G87" s="154">
        <v>875</v>
      </c>
      <c r="H87" s="154">
        <v>0</v>
      </c>
      <c r="I87" s="155">
        <v>1175</v>
      </c>
      <c r="K87" s="110" t="s">
        <v>50</v>
      </c>
      <c r="L87" s="110" t="s">
        <v>54</v>
      </c>
      <c r="M87" s="110" t="s">
        <v>579</v>
      </c>
      <c r="N87" s="110" t="s">
        <v>685</v>
      </c>
      <c r="O87" s="111" t="s">
        <v>686</v>
      </c>
      <c r="P87" s="112">
        <v>2020</v>
      </c>
      <c r="Q87" s="112" t="s">
        <v>111</v>
      </c>
      <c r="R87" s="112" t="s">
        <v>106</v>
      </c>
      <c r="S87" s="113">
        <v>43799.28</v>
      </c>
      <c r="U87" s="110" t="s">
        <v>50</v>
      </c>
      <c r="V87" s="110" t="s">
        <v>687</v>
      </c>
      <c r="W87" s="110" t="s">
        <v>114</v>
      </c>
      <c r="X87" s="110" t="s">
        <v>688</v>
      </c>
    </row>
    <row r="88" spans="2:24" x14ac:dyDescent="0.3">
      <c r="B88" s="143" t="s">
        <v>1100</v>
      </c>
      <c r="C88" s="153">
        <v>21208</v>
      </c>
      <c r="D88" s="143" t="s">
        <v>1101</v>
      </c>
      <c r="E88" s="143" t="s">
        <v>935</v>
      </c>
      <c r="F88" s="154">
        <v>300</v>
      </c>
      <c r="G88" s="154">
        <v>875</v>
      </c>
      <c r="H88" s="154">
        <v>0</v>
      </c>
      <c r="I88" s="155">
        <v>1175</v>
      </c>
      <c r="K88" s="110" t="s">
        <v>50</v>
      </c>
      <c r="L88" s="110" t="s">
        <v>54</v>
      </c>
      <c r="M88" s="110" t="s">
        <v>621</v>
      </c>
      <c r="N88" s="110" t="s">
        <v>691</v>
      </c>
      <c r="O88" s="111" t="s">
        <v>692</v>
      </c>
      <c r="P88" s="112">
        <v>2020</v>
      </c>
      <c r="Q88" s="112" t="s">
        <v>111</v>
      </c>
      <c r="R88" s="112" t="s">
        <v>112</v>
      </c>
      <c r="S88" s="113">
        <v>43799.28</v>
      </c>
      <c r="U88" s="110" t="s">
        <v>50</v>
      </c>
      <c r="V88" s="110" t="s">
        <v>357</v>
      </c>
      <c r="W88" s="110" t="s">
        <v>104</v>
      </c>
      <c r="X88" s="110" t="s">
        <v>358</v>
      </c>
    </row>
    <row r="89" spans="2:24" x14ac:dyDescent="0.3">
      <c r="B89" s="143" t="s">
        <v>1102</v>
      </c>
      <c r="C89" s="153">
        <v>21036</v>
      </c>
      <c r="D89" s="143" t="s">
        <v>1103</v>
      </c>
      <c r="E89" s="143" t="s">
        <v>935</v>
      </c>
      <c r="F89" s="154">
        <v>300</v>
      </c>
      <c r="G89" s="154">
        <v>875</v>
      </c>
      <c r="H89" s="154">
        <v>0</v>
      </c>
      <c r="I89" s="155">
        <v>1175</v>
      </c>
      <c r="K89" s="110" t="s">
        <v>50</v>
      </c>
      <c r="L89" s="110" t="s">
        <v>54</v>
      </c>
      <c r="M89" s="110" t="s">
        <v>695</v>
      </c>
      <c r="N89" s="110" t="s">
        <v>696</v>
      </c>
      <c r="O89" s="111" t="s">
        <v>697</v>
      </c>
      <c r="P89" s="112">
        <v>2020</v>
      </c>
      <c r="Q89" s="112" t="s">
        <v>698</v>
      </c>
      <c r="R89" s="112" t="s">
        <v>112</v>
      </c>
      <c r="S89" s="113">
        <v>49306.29</v>
      </c>
      <c r="U89" s="110" t="s">
        <v>50</v>
      </c>
      <c r="V89" s="110" t="s">
        <v>699</v>
      </c>
      <c r="W89" s="110" t="s">
        <v>104</v>
      </c>
      <c r="X89" s="110" t="s">
        <v>700</v>
      </c>
    </row>
    <row r="90" spans="2:24" x14ac:dyDescent="0.3">
      <c r="B90" s="143" t="s">
        <v>1104</v>
      </c>
      <c r="C90" s="153">
        <v>21651</v>
      </c>
      <c r="D90" s="143" t="s">
        <v>1105</v>
      </c>
      <c r="E90" s="143" t="s">
        <v>935</v>
      </c>
      <c r="F90" s="154">
        <v>300</v>
      </c>
      <c r="G90" s="154">
        <v>675</v>
      </c>
      <c r="H90" s="154">
        <v>0</v>
      </c>
      <c r="I90" s="154">
        <v>975</v>
      </c>
      <c r="K90" s="110" t="s">
        <v>50</v>
      </c>
      <c r="L90" s="110" t="s">
        <v>54</v>
      </c>
      <c r="M90" s="110" t="s">
        <v>703</v>
      </c>
      <c r="N90" s="110" t="s">
        <v>704</v>
      </c>
      <c r="O90" s="111" t="s">
        <v>705</v>
      </c>
      <c r="P90" s="112">
        <v>2020</v>
      </c>
      <c r="Q90" s="112" t="s">
        <v>698</v>
      </c>
      <c r="R90" s="112" t="s">
        <v>112</v>
      </c>
      <c r="S90" s="113">
        <v>49306.29</v>
      </c>
      <c r="U90" s="110" t="s">
        <v>50</v>
      </c>
      <c r="V90" s="110" t="s">
        <v>411</v>
      </c>
      <c r="W90" s="110" t="s">
        <v>114</v>
      </c>
      <c r="X90" s="110" t="s">
        <v>412</v>
      </c>
    </row>
    <row r="91" spans="2:24" x14ac:dyDescent="0.3">
      <c r="B91" s="143" t="s">
        <v>1106</v>
      </c>
      <c r="C91" s="153">
        <v>20171</v>
      </c>
      <c r="D91" s="143" t="s">
        <v>1107</v>
      </c>
      <c r="E91" s="143" t="s">
        <v>935</v>
      </c>
      <c r="F91" s="154">
        <v>300</v>
      </c>
      <c r="G91" s="154">
        <v>675</v>
      </c>
      <c r="H91" s="154">
        <v>0</v>
      </c>
      <c r="I91" s="154">
        <v>975</v>
      </c>
      <c r="K91" s="110" t="s">
        <v>50</v>
      </c>
      <c r="L91" s="110" t="s">
        <v>54</v>
      </c>
      <c r="M91" s="110" t="s">
        <v>684</v>
      </c>
      <c r="N91" s="110" t="s">
        <v>708</v>
      </c>
      <c r="O91" s="111" t="s">
        <v>709</v>
      </c>
      <c r="P91" s="112">
        <v>2020</v>
      </c>
      <c r="Q91" s="112" t="s">
        <v>710</v>
      </c>
      <c r="R91" s="112" t="s">
        <v>106</v>
      </c>
      <c r="S91" s="113">
        <v>49306.29</v>
      </c>
      <c r="U91" s="110" t="s">
        <v>50</v>
      </c>
      <c r="V91" s="110" t="s">
        <v>523</v>
      </c>
      <c r="W91" s="110" t="s">
        <v>104</v>
      </c>
      <c r="X91" s="110" t="s">
        <v>711</v>
      </c>
    </row>
    <row r="92" spans="2:24" x14ac:dyDescent="0.3">
      <c r="B92" s="143" t="s">
        <v>1108</v>
      </c>
      <c r="C92" s="153">
        <v>21168</v>
      </c>
      <c r="D92" s="143" t="s">
        <v>1109</v>
      </c>
      <c r="E92" s="143" t="s">
        <v>935</v>
      </c>
      <c r="F92" s="154">
        <v>300</v>
      </c>
      <c r="G92" s="154">
        <v>675</v>
      </c>
      <c r="H92" s="154">
        <v>0</v>
      </c>
      <c r="I92" s="154">
        <v>975</v>
      </c>
      <c r="K92" s="110" t="s">
        <v>50</v>
      </c>
      <c r="L92" s="110" t="s">
        <v>54</v>
      </c>
      <c r="M92" s="110" t="s">
        <v>714</v>
      </c>
      <c r="N92" s="110" t="s">
        <v>715</v>
      </c>
      <c r="O92" s="111" t="s">
        <v>716</v>
      </c>
      <c r="P92" s="112">
        <v>2020</v>
      </c>
      <c r="Q92" s="112" t="s">
        <v>710</v>
      </c>
      <c r="R92" s="112" t="s">
        <v>112</v>
      </c>
      <c r="S92" s="113">
        <v>49306.29</v>
      </c>
      <c r="U92" s="110" t="s">
        <v>50</v>
      </c>
      <c r="V92" s="110" t="s">
        <v>440</v>
      </c>
      <c r="W92" s="110" t="s">
        <v>104</v>
      </c>
      <c r="X92" s="110" t="s">
        <v>441</v>
      </c>
    </row>
    <row r="93" spans="2:24" x14ac:dyDescent="0.3">
      <c r="B93" s="143" t="s">
        <v>1110</v>
      </c>
      <c r="C93" s="153">
        <v>21151</v>
      </c>
      <c r="D93" s="143" t="s">
        <v>1111</v>
      </c>
      <c r="E93" s="143" t="s">
        <v>935</v>
      </c>
      <c r="F93" s="154">
        <v>300</v>
      </c>
      <c r="G93" s="154">
        <v>875</v>
      </c>
      <c r="H93" s="154">
        <v>0</v>
      </c>
      <c r="I93" s="155">
        <v>1175</v>
      </c>
      <c r="K93" s="110" t="s">
        <v>50</v>
      </c>
      <c r="L93" s="110" t="s">
        <v>54</v>
      </c>
      <c r="M93" s="110" t="s">
        <v>690</v>
      </c>
      <c r="N93" s="110" t="s">
        <v>719</v>
      </c>
      <c r="O93" s="111" t="s">
        <v>720</v>
      </c>
      <c r="P93" s="112">
        <v>2020</v>
      </c>
      <c r="Q93" s="112" t="s">
        <v>698</v>
      </c>
      <c r="R93" s="112" t="s">
        <v>106</v>
      </c>
      <c r="S93" s="113">
        <v>49306.29</v>
      </c>
      <c r="U93" s="110" t="s">
        <v>50</v>
      </c>
      <c r="V93" s="110" t="s">
        <v>446</v>
      </c>
      <c r="W93" s="110" t="s">
        <v>104</v>
      </c>
      <c r="X93" s="110" t="s">
        <v>447</v>
      </c>
    </row>
    <row r="94" spans="2:24" x14ac:dyDescent="0.3">
      <c r="B94" s="143" t="s">
        <v>1112</v>
      </c>
      <c r="C94" s="153">
        <v>19824</v>
      </c>
      <c r="D94" s="143" t="s">
        <v>1113</v>
      </c>
      <c r="E94" s="143" t="s">
        <v>935</v>
      </c>
      <c r="F94" s="154">
        <v>300</v>
      </c>
      <c r="G94" s="154">
        <v>875</v>
      </c>
      <c r="H94" s="154">
        <v>0</v>
      </c>
      <c r="I94" s="155">
        <v>1175</v>
      </c>
      <c r="K94" s="110" t="s">
        <v>50</v>
      </c>
      <c r="L94" s="110" t="s">
        <v>54</v>
      </c>
      <c r="M94" s="110" t="s">
        <v>702</v>
      </c>
      <c r="N94" s="110" t="s">
        <v>723</v>
      </c>
      <c r="O94" s="111" t="s">
        <v>724</v>
      </c>
      <c r="P94" s="112">
        <v>2020</v>
      </c>
      <c r="Q94" s="112" t="s">
        <v>111</v>
      </c>
      <c r="R94" s="112" t="s">
        <v>112</v>
      </c>
      <c r="S94" s="113">
        <v>43799.28</v>
      </c>
      <c r="U94" s="110" t="s">
        <v>50</v>
      </c>
      <c r="V94" s="110" t="s">
        <v>529</v>
      </c>
      <c r="W94" s="110" t="s">
        <v>107</v>
      </c>
      <c r="X94" s="110" t="s">
        <v>725</v>
      </c>
    </row>
    <row r="95" spans="2:24" x14ac:dyDescent="0.3">
      <c r="B95" s="143" t="s">
        <v>1114</v>
      </c>
      <c r="C95" s="112"/>
      <c r="D95" s="143" t="s">
        <v>1115</v>
      </c>
      <c r="E95" s="143" t="s">
        <v>935</v>
      </c>
      <c r="F95" s="154">
        <v>300</v>
      </c>
      <c r="G95" s="154">
        <v>875</v>
      </c>
      <c r="H95" s="154">
        <v>0</v>
      </c>
      <c r="I95" s="155">
        <v>1175</v>
      </c>
      <c r="K95" s="110" t="s">
        <v>50</v>
      </c>
      <c r="L95" s="110" t="s">
        <v>54</v>
      </c>
      <c r="M95" s="110" t="s">
        <v>707</v>
      </c>
      <c r="N95" s="110" t="s">
        <v>727</v>
      </c>
      <c r="O95" s="111" t="s">
        <v>728</v>
      </c>
      <c r="P95" s="112">
        <v>2020</v>
      </c>
      <c r="Q95" s="112" t="s">
        <v>117</v>
      </c>
      <c r="R95" s="112" t="s">
        <v>106</v>
      </c>
      <c r="S95" s="113">
        <v>43799.28</v>
      </c>
      <c r="U95" s="110" t="s">
        <v>50</v>
      </c>
      <c r="V95" s="110" t="s">
        <v>534</v>
      </c>
      <c r="W95" s="110" t="s">
        <v>107</v>
      </c>
      <c r="X95" s="110" t="s">
        <v>729</v>
      </c>
    </row>
    <row r="96" spans="2:24" x14ac:dyDescent="0.3">
      <c r="K96" s="110" t="s">
        <v>50</v>
      </c>
      <c r="L96" s="110" t="s">
        <v>54</v>
      </c>
      <c r="M96" s="110" t="s">
        <v>713</v>
      </c>
      <c r="N96" s="110" t="s">
        <v>730</v>
      </c>
      <c r="O96" s="111" t="s">
        <v>731</v>
      </c>
      <c r="P96" s="112">
        <v>2020</v>
      </c>
      <c r="Q96" s="112" t="s">
        <v>698</v>
      </c>
      <c r="R96" s="112" t="s">
        <v>106</v>
      </c>
      <c r="S96" s="113">
        <v>49306.29</v>
      </c>
      <c r="U96" s="110" t="s">
        <v>50</v>
      </c>
      <c r="V96" s="110" t="s">
        <v>362</v>
      </c>
      <c r="W96" s="110" t="s">
        <v>104</v>
      </c>
      <c r="X96" s="110" t="s">
        <v>363</v>
      </c>
    </row>
    <row r="97" spans="11:24" x14ac:dyDescent="0.3">
      <c r="K97" s="110" t="s">
        <v>50</v>
      </c>
      <c r="L97" s="110" t="s">
        <v>54</v>
      </c>
      <c r="M97" s="110" t="s">
        <v>718</v>
      </c>
      <c r="N97" s="110" t="s">
        <v>732</v>
      </c>
      <c r="O97" s="111" t="s">
        <v>733</v>
      </c>
      <c r="P97" s="112">
        <v>2020</v>
      </c>
      <c r="Q97" s="112" t="s">
        <v>698</v>
      </c>
      <c r="R97" s="112" t="s">
        <v>106</v>
      </c>
      <c r="S97" s="113">
        <v>49306.29</v>
      </c>
      <c r="U97" s="110" t="s">
        <v>50</v>
      </c>
      <c r="V97" s="110" t="s">
        <v>734</v>
      </c>
      <c r="W97" s="110" t="s">
        <v>104</v>
      </c>
      <c r="X97" s="110" t="s">
        <v>735</v>
      </c>
    </row>
    <row r="98" spans="11:24" x14ac:dyDescent="0.3">
      <c r="K98" s="110" t="s">
        <v>50</v>
      </c>
      <c r="L98" s="110" t="s">
        <v>54</v>
      </c>
      <c r="M98" s="110" t="s">
        <v>722</v>
      </c>
      <c r="N98" s="110" t="s">
        <v>736</v>
      </c>
      <c r="O98" s="111" t="s">
        <v>737</v>
      </c>
      <c r="P98" s="112">
        <v>2020</v>
      </c>
      <c r="Q98" s="112" t="s">
        <v>698</v>
      </c>
      <c r="R98" s="112" t="s">
        <v>106</v>
      </c>
      <c r="S98" s="113">
        <v>49306.29</v>
      </c>
      <c r="U98" s="110" t="s">
        <v>50</v>
      </c>
      <c r="V98" s="110" t="s">
        <v>538</v>
      </c>
      <c r="W98" s="110" t="s">
        <v>104</v>
      </c>
      <c r="X98" s="110" t="s">
        <v>607</v>
      </c>
    </row>
    <row r="99" spans="11:24" x14ac:dyDescent="0.3">
      <c r="K99" s="110" t="s">
        <v>50</v>
      </c>
      <c r="L99" s="110" t="s">
        <v>54</v>
      </c>
      <c r="M99" s="110" t="s">
        <v>738</v>
      </c>
      <c r="N99" s="110" t="s">
        <v>739</v>
      </c>
      <c r="O99" s="111" t="s">
        <v>740</v>
      </c>
      <c r="P99" s="112">
        <v>2020</v>
      </c>
      <c r="Q99" s="112" t="s">
        <v>698</v>
      </c>
      <c r="R99" s="112" t="s">
        <v>106</v>
      </c>
      <c r="S99" s="113">
        <v>49306.29</v>
      </c>
      <c r="U99" s="110" t="s">
        <v>50</v>
      </c>
      <c r="V99" s="110" t="s">
        <v>493</v>
      </c>
      <c r="W99" s="110" t="s">
        <v>104</v>
      </c>
      <c r="X99" s="110" t="s">
        <v>494</v>
      </c>
    </row>
    <row r="100" spans="11:24" x14ac:dyDescent="0.3">
      <c r="K100" s="110" t="s">
        <v>50</v>
      </c>
      <c r="L100" s="110" t="s">
        <v>54</v>
      </c>
      <c r="M100" s="110" t="s">
        <v>741</v>
      </c>
      <c r="N100" s="110" t="s">
        <v>742</v>
      </c>
      <c r="O100" s="111" t="s">
        <v>743</v>
      </c>
      <c r="P100" s="112">
        <v>2020</v>
      </c>
      <c r="Q100" s="112" t="s">
        <v>259</v>
      </c>
      <c r="R100" s="112" t="s">
        <v>112</v>
      </c>
      <c r="S100" s="113">
        <v>43799.28</v>
      </c>
      <c r="U100" s="110" t="s">
        <v>50</v>
      </c>
      <c r="V100" s="110" t="s">
        <v>418</v>
      </c>
      <c r="W100" s="110" t="s">
        <v>104</v>
      </c>
      <c r="X100" s="110" t="s">
        <v>419</v>
      </c>
    </row>
    <row r="101" spans="11:24" x14ac:dyDescent="0.3">
      <c r="K101" s="110" t="s">
        <v>50</v>
      </c>
      <c r="L101" s="110" t="s">
        <v>54</v>
      </c>
      <c r="M101" s="110" t="s">
        <v>261</v>
      </c>
      <c r="N101" s="110" t="s">
        <v>266</v>
      </c>
      <c r="O101" s="111" t="s">
        <v>744</v>
      </c>
      <c r="P101" s="112">
        <v>2021</v>
      </c>
      <c r="Q101" s="112" t="s">
        <v>105</v>
      </c>
      <c r="R101" s="112" t="s">
        <v>106</v>
      </c>
      <c r="S101" s="113">
        <v>45938.45</v>
      </c>
      <c r="U101" s="110" t="s">
        <v>50</v>
      </c>
      <c r="V101" s="110" t="s">
        <v>543</v>
      </c>
      <c r="W101" s="110" t="s">
        <v>104</v>
      </c>
      <c r="X101" s="110" t="s">
        <v>745</v>
      </c>
    </row>
    <row r="102" spans="11:24" x14ac:dyDescent="0.3">
      <c r="K102" s="110" t="s">
        <v>50</v>
      </c>
      <c r="L102" s="110" t="s">
        <v>54</v>
      </c>
      <c r="M102" s="110" t="s">
        <v>342</v>
      </c>
      <c r="N102" s="110" t="s">
        <v>432</v>
      </c>
      <c r="O102" s="111" t="s">
        <v>746</v>
      </c>
      <c r="P102" s="112">
        <v>2021</v>
      </c>
      <c r="Q102" s="112" t="s">
        <v>105</v>
      </c>
      <c r="R102" s="112" t="s">
        <v>106</v>
      </c>
      <c r="S102" s="113">
        <v>45938.45</v>
      </c>
      <c r="U102" s="110" t="s">
        <v>50</v>
      </c>
      <c r="V102" s="110" t="s">
        <v>550</v>
      </c>
      <c r="W102" s="110" t="s">
        <v>107</v>
      </c>
      <c r="X102" s="110" t="s">
        <v>747</v>
      </c>
    </row>
    <row r="103" spans="11:24" x14ac:dyDescent="0.3">
      <c r="K103" s="110" t="s">
        <v>50</v>
      </c>
      <c r="L103" s="110" t="s">
        <v>54</v>
      </c>
      <c r="M103" s="110" t="s">
        <v>509</v>
      </c>
      <c r="N103" s="110" t="s">
        <v>510</v>
      </c>
      <c r="O103" s="111" t="s">
        <v>748</v>
      </c>
      <c r="P103" s="112">
        <v>2021</v>
      </c>
      <c r="Q103" s="112" t="s">
        <v>105</v>
      </c>
      <c r="R103" s="112" t="s">
        <v>112</v>
      </c>
      <c r="S103" s="113">
        <v>45938.45</v>
      </c>
      <c r="U103" s="110" t="s">
        <v>50</v>
      </c>
      <c r="V103" s="110" t="s">
        <v>749</v>
      </c>
      <c r="W103" s="110" t="s">
        <v>108</v>
      </c>
      <c r="X103" s="110" t="s">
        <v>750</v>
      </c>
    </row>
    <row r="104" spans="11:24" x14ac:dyDescent="0.3">
      <c r="K104" s="110" t="s">
        <v>50</v>
      </c>
      <c r="L104" s="110" t="s">
        <v>54</v>
      </c>
      <c r="M104" s="110" t="s">
        <v>531</v>
      </c>
      <c r="N104" s="110" t="s">
        <v>532</v>
      </c>
      <c r="O104" s="111" t="s">
        <v>751</v>
      </c>
      <c r="P104" s="112">
        <v>2021</v>
      </c>
      <c r="Q104" s="112" t="s">
        <v>105</v>
      </c>
      <c r="R104" s="112" t="s">
        <v>112</v>
      </c>
      <c r="S104" s="113">
        <v>45938.45</v>
      </c>
      <c r="U104" s="110" t="s">
        <v>50</v>
      </c>
      <c r="V104" s="110" t="s">
        <v>275</v>
      </c>
      <c r="W104" s="110" t="s">
        <v>114</v>
      </c>
      <c r="X104" s="110" t="s">
        <v>276</v>
      </c>
    </row>
    <row r="105" spans="11:24" x14ac:dyDescent="0.3">
      <c r="K105" s="110" t="s">
        <v>50</v>
      </c>
      <c r="L105" s="110" t="s">
        <v>54</v>
      </c>
      <c r="M105" s="110" t="s">
        <v>540</v>
      </c>
      <c r="N105" s="110" t="s">
        <v>541</v>
      </c>
      <c r="O105" s="111" t="s">
        <v>752</v>
      </c>
      <c r="P105" s="112">
        <v>2021</v>
      </c>
      <c r="Q105" s="112" t="s">
        <v>105</v>
      </c>
      <c r="R105" s="112" t="s">
        <v>112</v>
      </c>
      <c r="S105" s="113">
        <v>45938.45</v>
      </c>
      <c r="U105" s="110" t="s">
        <v>50</v>
      </c>
      <c r="V105" s="110" t="s">
        <v>499</v>
      </c>
      <c r="W105" s="110" t="s">
        <v>104</v>
      </c>
      <c r="X105" s="110" t="s">
        <v>500</v>
      </c>
    </row>
    <row r="106" spans="11:24" x14ac:dyDescent="0.3">
      <c r="K106" s="110" t="s">
        <v>50</v>
      </c>
      <c r="L106" s="110" t="s">
        <v>54</v>
      </c>
      <c r="M106" s="110" t="s">
        <v>547</v>
      </c>
      <c r="N106" s="110" t="s">
        <v>548</v>
      </c>
      <c r="O106" s="111" t="s">
        <v>753</v>
      </c>
      <c r="P106" s="112">
        <v>2021</v>
      </c>
      <c r="Q106" s="112" t="s">
        <v>105</v>
      </c>
      <c r="R106" s="112" t="s">
        <v>112</v>
      </c>
      <c r="S106" s="113">
        <v>45938.45</v>
      </c>
      <c r="U106" s="110" t="s">
        <v>50</v>
      </c>
      <c r="V106" s="110" t="s">
        <v>558</v>
      </c>
      <c r="W106" s="110" t="s">
        <v>104</v>
      </c>
      <c r="X106" s="110" t="s">
        <v>754</v>
      </c>
    </row>
    <row r="107" spans="11:24" x14ac:dyDescent="0.3">
      <c r="K107" s="110" t="s">
        <v>50</v>
      </c>
      <c r="L107" s="110" t="s">
        <v>54</v>
      </c>
      <c r="M107" s="110" t="s">
        <v>555</v>
      </c>
      <c r="N107" s="110" t="s">
        <v>556</v>
      </c>
      <c r="O107" s="111" t="s">
        <v>755</v>
      </c>
      <c r="P107" s="112">
        <v>2021</v>
      </c>
      <c r="Q107" s="112" t="s">
        <v>105</v>
      </c>
      <c r="R107" s="112" t="s">
        <v>112</v>
      </c>
      <c r="S107" s="113">
        <v>45938.45</v>
      </c>
      <c r="U107" s="110" t="s">
        <v>50</v>
      </c>
      <c r="V107" s="110" t="s">
        <v>452</v>
      </c>
      <c r="W107" s="110" t="s">
        <v>104</v>
      </c>
      <c r="X107" s="110" t="s">
        <v>453</v>
      </c>
    </row>
    <row r="108" spans="11:24" x14ac:dyDescent="0.3">
      <c r="K108" s="110" t="s">
        <v>50</v>
      </c>
      <c r="L108" s="110" t="s">
        <v>54</v>
      </c>
      <c r="M108" s="110" t="s">
        <v>462</v>
      </c>
      <c r="N108" s="110" t="s">
        <v>600</v>
      </c>
      <c r="O108" s="111" t="s">
        <v>756</v>
      </c>
      <c r="P108" s="112">
        <v>2021</v>
      </c>
      <c r="Q108" s="112" t="s">
        <v>105</v>
      </c>
      <c r="R108" s="112" t="s">
        <v>106</v>
      </c>
      <c r="S108" s="113">
        <v>45938.45</v>
      </c>
      <c r="U108" s="110" t="s">
        <v>50</v>
      </c>
      <c r="V108" s="110" t="s">
        <v>564</v>
      </c>
      <c r="W108" s="110" t="s">
        <v>107</v>
      </c>
      <c r="X108" s="110" t="s">
        <v>757</v>
      </c>
    </row>
    <row r="109" spans="11:24" x14ac:dyDescent="0.3">
      <c r="K109" s="110" t="s">
        <v>50</v>
      </c>
      <c r="L109" s="110" t="s">
        <v>54</v>
      </c>
      <c r="M109" s="110" t="s">
        <v>481</v>
      </c>
      <c r="N109" s="110" t="s">
        <v>619</v>
      </c>
      <c r="O109" s="111" t="s">
        <v>758</v>
      </c>
      <c r="P109" s="112">
        <v>2021</v>
      </c>
      <c r="Q109" s="112" t="s">
        <v>710</v>
      </c>
      <c r="R109" s="112" t="s">
        <v>106</v>
      </c>
      <c r="S109" s="113">
        <v>51753.21</v>
      </c>
      <c r="U109" s="110" t="s">
        <v>50</v>
      </c>
      <c r="V109" s="110" t="s">
        <v>759</v>
      </c>
      <c r="W109" s="110" t="s">
        <v>104</v>
      </c>
      <c r="X109" s="110" t="s">
        <v>760</v>
      </c>
    </row>
    <row r="110" spans="11:24" x14ac:dyDescent="0.3">
      <c r="K110" s="110" t="s">
        <v>50</v>
      </c>
      <c r="L110" s="110" t="s">
        <v>54</v>
      </c>
      <c r="M110" s="110" t="s">
        <v>635</v>
      </c>
      <c r="N110" s="110" t="s">
        <v>636</v>
      </c>
      <c r="O110" s="111" t="s">
        <v>761</v>
      </c>
      <c r="P110" s="112">
        <v>2021</v>
      </c>
      <c r="Q110" s="112" t="s">
        <v>105</v>
      </c>
      <c r="R110" s="112" t="s">
        <v>112</v>
      </c>
      <c r="S110" s="113">
        <v>45938.45</v>
      </c>
      <c r="U110" s="110" t="s">
        <v>50</v>
      </c>
      <c r="V110" s="110" t="s">
        <v>762</v>
      </c>
      <c r="W110" s="110" t="s">
        <v>104</v>
      </c>
      <c r="X110" s="110" t="s">
        <v>763</v>
      </c>
    </row>
    <row r="111" spans="11:24" x14ac:dyDescent="0.3">
      <c r="K111" s="110" t="s">
        <v>50</v>
      </c>
      <c r="L111" s="110" t="s">
        <v>54</v>
      </c>
      <c r="M111" s="110" t="s">
        <v>505</v>
      </c>
      <c r="N111" s="110" t="s">
        <v>668</v>
      </c>
      <c r="O111" s="111" t="s">
        <v>764</v>
      </c>
      <c r="P111" s="112">
        <v>2021</v>
      </c>
      <c r="Q111" s="112" t="s">
        <v>105</v>
      </c>
      <c r="R111" s="112" t="s">
        <v>106</v>
      </c>
      <c r="S111" s="113">
        <v>45938.45</v>
      </c>
      <c r="U111" s="110" t="s">
        <v>50</v>
      </c>
      <c r="V111" s="110" t="s">
        <v>568</v>
      </c>
      <c r="W111" s="110" t="s">
        <v>107</v>
      </c>
      <c r="X111" s="110" t="s">
        <v>765</v>
      </c>
    </row>
    <row r="112" spans="11:24" x14ac:dyDescent="0.3">
      <c r="K112" s="110" t="s">
        <v>50</v>
      </c>
      <c r="L112" s="110" t="s">
        <v>54</v>
      </c>
      <c r="M112" s="110" t="s">
        <v>512</v>
      </c>
      <c r="N112" s="110" t="s">
        <v>672</v>
      </c>
      <c r="O112" s="111" t="s">
        <v>766</v>
      </c>
      <c r="P112" s="112">
        <v>2021</v>
      </c>
      <c r="Q112" s="112" t="s">
        <v>105</v>
      </c>
      <c r="R112" s="112" t="s">
        <v>106</v>
      </c>
      <c r="S112" s="113">
        <v>45938.45</v>
      </c>
      <c r="U112" s="110" t="s">
        <v>50</v>
      </c>
      <c r="V112" s="110" t="s">
        <v>573</v>
      </c>
      <c r="W112" s="110" t="s">
        <v>104</v>
      </c>
      <c r="X112" s="110" t="s">
        <v>611</v>
      </c>
    </row>
    <row r="113" spans="11:24" x14ac:dyDescent="0.3">
      <c r="K113" s="110" t="s">
        <v>50</v>
      </c>
      <c r="L113" s="110" t="s">
        <v>54</v>
      </c>
      <c r="M113" s="110" t="s">
        <v>676</v>
      </c>
      <c r="N113" s="110" t="s">
        <v>677</v>
      </c>
      <c r="O113" s="111" t="s">
        <v>767</v>
      </c>
      <c r="P113" s="112">
        <v>2021</v>
      </c>
      <c r="Q113" s="112" t="s">
        <v>105</v>
      </c>
      <c r="R113" s="112" t="s">
        <v>112</v>
      </c>
      <c r="S113" s="113">
        <v>45938.45</v>
      </c>
      <c r="U113" s="110" t="s">
        <v>50</v>
      </c>
      <c r="V113" s="110" t="s">
        <v>544</v>
      </c>
      <c r="W113" s="110" t="s">
        <v>104</v>
      </c>
      <c r="X113" s="110" t="s">
        <v>545</v>
      </c>
    </row>
    <row r="114" spans="11:24" x14ac:dyDescent="0.3">
      <c r="K114" s="110" t="s">
        <v>50</v>
      </c>
      <c r="L114" s="110" t="s">
        <v>54</v>
      </c>
      <c r="M114" s="110" t="s">
        <v>381</v>
      </c>
      <c r="N114" s="110" t="s">
        <v>382</v>
      </c>
      <c r="O114" s="111" t="s">
        <v>768</v>
      </c>
      <c r="P114" s="112">
        <v>2021</v>
      </c>
      <c r="Q114" s="112" t="s">
        <v>769</v>
      </c>
      <c r="R114" s="112" t="s">
        <v>112</v>
      </c>
      <c r="S114" s="113">
        <v>73009.59</v>
      </c>
      <c r="U114" s="110" t="s">
        <v>50</v>
      </c>
      <c r="V114" s="110" t="s">
        <v>616</v>
      </c>
      <c r="W114" s="110" t="s">
        <v>104</v>
      </c>
      <c r="X114" s="110" t="s">
        <v>617</v>
      </c>
    </row>
    <row r="115" spans="11:24" x14ac:dyDescent="0.3">
      <c r="K115" s="110" t="s">
        <v>50</v>
      </c>
      <c r="L115" s="110" t="s">
        <v>54</v>
      </c>
      <c r="M115" s="110" t="s">
        <v>681</v>
      </c>
      <c r="N115" s="110" t="s">
        <v>682</v>
      </c>
      <c r="O115" s="111" t="s">
        <v>770</v>
      </c>
      <c r="P115" s="112">
        <v>2021</v>
      </c>
      <c r="Q115" s="112" t="s">
        <v>710</v>
      </c>
      <c r="R115" s="112" t="s">
        <v>112</v>
      </c>
      <c r="S115" s="113">
        <v>51753.21</v>
      </c>
      <c r="U115" s="110" t="s">
        <v>50</v>
      </c>
      <c r="V115" s="110" t="s">
        <v>622</v>
      </c>
      <c r="W115" s="110" t="s">
        <v>104</v>
      </c>
      <c r="X115" s="110" t="s">
        <v>623</v>
      </c>
    </row>
    <row r="116" spans="11:24" x14ac:dyDescent="0.3">
      <c r="K116" s="110" t="s">
        <v>50</v>
      </c>
      <c r="L116" s="110" t="s">
        <v>54</v>
      </c>
      <c r="M116" s="110" t="s">
        <v>699</v>
      </c>
      <c r="N116" s="110" t="s">
        <v>700</v>
      </c>
      <c r="O116" s="111" t="s">
        <v>771</v>
      </c>
      <c r="P116" s="112">
        <v>2021</v>
      </c>
      <c r="Q116" s="112" t="s">
        <v>105</v>
      </c>
      <c r="R116" s="112" t="s">
        <v>112</v>
      </c>
      <c r="S116" s="113">
        <v>45938.45</v>
      </c>
      <c r="U116" s="110" t="s">
        <v>50</v>
      </c>
      <c r="V116" s="110" t="s">
        <v>370</v>
      </c>
      <c r="W116" s="110" t="s">
        <v>104</v>
      </c>
      <c r="X116" s="110" t="s">
        <v>371</v>
      </c>
    </row>
    <row r="117" spans="11:24" x14ac:dyDescent="0.3">
      <c r="K117" s="110" t="s">
        <v>50</v>
      </c>
      <c r="L117" s="110" t="s">
        <v>54</v>
      </c>
      <c r="M117" s="110" t="s">
        <v>523</v>
      </c>
      <c r="N117" s="110" t="s">
        <v>711</v>
      </c>
      <c r="O117" s="111" t="s">
        <v>772</v>
      </c>
      <c r="P117" s="112">
        <v>2021</v>
      </c>
      <c r="Q117" s="112" t="s">
        <v>105</v>
      </c>
      <c r="R117" s="112" t="s">
        <v>106</v>
      </c>
      <c r="S117" s="113">
        <v>45938.45</v>
      </c>
      <c r="U117" s="110" t="s">
        <v>50</v>
      </c>
      <c r="V117" s="110" t="s">
        <v>773</v>
      </c>
      <c r="W117" s="110" t="s">
        <v>104</v>
      </c>
      <c r="X117" s="110" t="s">
        <v>774</v>
      </c>
    </row>
    <row r="118" spans="11:24" x14ac:dyDescent="0.3">
      <c r="K118" s="110" t="s">
        <v>50</v>
      </c>
      <c r="L118" s="110" t="s">
        <v>54</v>
      </c>
      <c r="M118" s="110" t="s">
        <v>734</v>
      </c>
      <c r="N118" s="110" t="s">
        <v>735</v>
      </c>
      <c r="O118" s="111" t="s">
        <v>775</v>
      </c>
      <c r="P118" s="112">
        <v>2021</v>
      </c>
      <c r="Q118" s="112" t="s">
        <v>105</v>
      </c>
      <c r="R118" s="112" t="s">
        <v>106</v>
      </c>
      <c r="S118" s="113">
        <v>45938.45</v>
      </c>
      <c r="U118" s="110" t="s">
        <v>50</v>
      </c>
      <c r="V118" s="110" t="s">
        <v>576</v>
      </c>
      <c r="W118" s="110" t="s">
        <v>104</v>
      </c>
      <c r="X118" s="110" t="s">
        <v>776</v>
      </c>
    </row>
    <row r="119" spans="11:24" x14ac:dyDescent="0.3">
      <c r="K119" s="110" t="s">
        <v>50</v>
      </c>
      <c r="L119" s="110" t="s">
        <v>54</v>
      </c>
      <c r="M119" s="110" t="s">
        <v>543</v>
      </c>
      <c r="N119" s="110" t="s">
        <v>745</v>
      </c>
      <c r="O119" s="111" t="s">
        <v>777</v>
      </c>
      <c r="P119" s="112">
        <v>2021</v>
      </c>
      <c r="Q119" s="112" t="s">
        <v>105</v>
      </c>
      <c r="R119" s="112" t="s">
        <v>106</v>
      </c>
      <c r="S119" s="113">
        <v>45938.45</v>
      </c>
      <c r="U119" s="110" t="s">
        <v>50</v>
      </c>
      <c r="V119" s="110" t="s">
        <v>778</v>
      </c>
      <c r="W119" s="110" t="s">
        <v>114</v>
      </c>
      <c r="X119" s="110" t="s">
        <v>779</v>
      </c>
    </row>
    <row r="120" spans="11:24" x14ac:dyDescent="0.3">
      <c r="K120" s="110" t="s">
        <v>50</v>
      </c>
      <c r="L120" s="110" t="s">
        <v>54</v>
      </c>
      <c r="M120" s="110" t="s">
        <v>558</v>
      </c>
      <c r="N120" s="110" t="s">
        <v>754</v>
      </c>
      <c r="O120" s="111" t="s">
        <v>780</v>
      </c>
      <c r="P120" s="112">
        <v>2021</v>
      </c>
      <c r="Q120" s="112" t="s">
        <v>105</v>
      </c>
      <c r="R120" s="112" t="s">
        <v>106</v>
      </c>
      <c r="S120" s="113">
        <v>45938.45</v>
      </c>
      <c r="U120" s="110" t="s">
        <v>50</v>
      </c>
      <c r="V120" s="110" t="s">
        <v>781</v>
      </c>
      <c r="W120" s="110" t="s">
        <v>104</v>
      </c>
      <c r="X120" s="110" t="s">
        <v>782</v>
      </c>
    </row>
    <row r="121" spans="11:24" x14ac:dyDescent="0.3">
      <c r="K121" s="110" t="s">
        <v>50</v>
      </c>
      <c r="L121" s="110" t="s">
        <v>54</v>
      </c>
      <c r="M121" s="110" t="s">
        <v>759</v>
      </c>
      <c r="N121" s="110" t="s">
        <v>760</v>
      </c>
      <c r="O121" s="111" t="s">
        <v>783</v>
      </c>
      <c r="P121" s="112">
        <v>2021</v>
      </c>
      <c r="Q121" s="112" t="s">
        <v>105</v>
      </c>
      <c r="R121" s="112" t="s">
        <v>112</v>
      </c>
      <c r="S121" s="113">
        <v>45938.45</v>
      </c>
      <c r="U121" s="110" t="s">
        <v>50</v>
      </c>
      <c r="V121" s="110" t="s">
        <v>579</v>
      </c>
      <c r="W121" s="110" t="s">
        <v>104</v>
      </c>
      <c r="X121" s="110" t="s">
        <v>685</v>
      </c>
    </row>
    <row r="122" spans="11:24" x14ac:dyDescent="0.3">
      <c r="K122" s="110" t="s">
        <v>50</v>
      </c>
      <c r="L122" s="110" t="s">
        <v>54</v>
      </c>
      <c r="M122" s="110" t="s">
        <v>576</v>
      </c>
      <c r="N122" s="110" t="s">
        <v>776</v>
      </c>
      <c r="O122" s="111" t="s">
        <v>784</v>
      </c>
      <c r="P122" s="112">
        <v>2021</v>
      </c>
      <c r="Q122" s="112" t="s">
        <v>105</v>
      </c>
      <c r="R122" s="112" t="s">
        <v>106</v>
      </c>
      <c r="S122" s="113">
        <v>45938.45</v>
      </c>
      <c r="U122" s="110" t="s">
        <v>50</v>
      </c>
      <c r="V122" s="110" t="s">
        <v>582</v>
      </c>
      <c r="W122" s="110" t="s">
        <v>104</v>
      </c>
      <c r="X122" s="110" t="s">
        <v>629</v>
      </c>
    </row>
    <row r="123" spans="11:24" x14ac:dyDescent="0.3">
      <c r="K123" s="110" t="s">
        <v>50</v>
      </c>
      <c r="L123" s="110" t="s">
        <v>54</v>
      </c>
      <c r="M123" s="110" t="s">
        <v>781</v>
      </c>
      <c r="N123" s="110" t="s">
        <v>782</v>
      </c>
      <c r="O123" s="111" t="s">
        <v>785</v>
      </c>
      <c r="P123" s="112">
        <v>2021</v>
      </c>
      <c r="Q123" s="112" t="s">
        <v>105</v>
      </c>
      <c r="R123" s="112" t="s">
        <v>112</v>
      </c>
      <c r="S123" s="113">
        <v>45938.45</v>
      </c>
      <c r="U123" s="110" t="s">
        <v>50</v>
      </c>
      <c r="V123" s="110" t="s">
        <v>458</v>
      </c>
      <c r="W123" s="110" t="s">
        <v>104</v>
      </c>
      <c r="X123" s="110" t="s">
        <v>459</v>
      </c>
    </row>
    <row r="124" spans="11:24" x14ac:dyDescent="0.3">
      <c r="K124" s="110" t="s">
        <v>50</v>
      </c>
      <c r="L124" s="110" t="s">
        <v>54</v>
      </c>
      <c r="M124" s="110" t="s">
        <v>597</v>
      </c>
      <c r="N124" s="110" t="s">
        <v>786</v>
      </c>
      <c r="O124" s="111" t="s">
        <v>787</v>
      </c>
      <c r="P124" s="112">
        <v>2021</v>
      </c>
      <c r="Q124" s="112" t="s">
        <v>105</v>
      </c>
      <c r="R124" s="112" t="s">
        <v>106</v>
      </c>
      <c r="S124" s="113">
        <v>45938.45</v>
      </c>
      <c r="U124" s="110" t="s">
        <v>50</v>
      </c>
      <c r="V124" s="110" t="s">
        <v>588</v>
      </c>
      <c r="W124" s="110" t="s">
        <v>104</v>
      </c>
      <c r="X124" s="110" t="s">
        <v>633</v>
      </c>
    </row>
    <row r="125" spans="11:24" x14ac:dyDescent="0.3">
      <c r="K125" s="110" t="s">
        <v>50</v>
      </c>
      <c r="L125" s="110" t="s">
        <v>54</v>
      </c>
      <c r="M125" s="110" t="s">
        <v>606</v>
      </c>
      <c r="N125" s="110" t="s">
        <v>788</v>
      </c>
      <c r="O125" s="111" t="s">
        <v>789</v>
      </c>
      <c r="P125" s="112">
        <v>2021</v>
      </c>
      <c r="Q125" s="112" t="s">
        <v>105</v>
      </c>
      <c r="R125" s="112" t="s">
        <v>106</v>
      </c>
      <c r="S125" s="113">
        <v>45938.45</v>
      </c>
      <c r="U125" s="110" t="s">
        <v>50</v>
      </c>
      <c r="V125" s="110" t="s">
        <v>593</v>
      </c>
      <c r="W125" s="110" t="s">
        <v>107</v>
      </c>
      <c r="X125" s="110" t="s">
        <v>790</v>
      </c>
    </row>
    <row r="126" spans="11:24" x14ac:dyDescent="0.3">
      <c r="K126" s="110" t="s">
        <v>50</v>
      </c>
      <c r="L126" s="110" t="s">
        <v>54</v>
      </c>
      <c r="M126" s="110" t="s">
        <v>610</v>
      </c>
      <c r="N126" s="110" t="s">
        <v>791</v>
      </c>
      <c r="O126" s="111" t="s">
        <v>792</v>
      </c>
      <c r="P126" s="112">
        <v>2021</v>
      </c>
      <c r="Q126" s="112" t="s">
        <v>105</v>
      </c>
      <c r="R126" s="112" t="s">
        <v>106</v>
      </c>
      <c r="S126" s="113">
        <v>45938.45</v>
      </c>
      <c r="U126" s="110" t="s">
        <v>50</v>
      </c>
      <c r="V126" s="110" t="s">
        <v>308</v>
      </c>
      <c r="W126" s="110" t="s">
        <v>104</v>
      </c>
      <c r="X126" s="110" t="s">
        <v>309</v>
      </c>
    </row>
    <row r="127" spans="11:24" x14ac:dyDescent="0.3">
      <c r="K127" s="110" t="s">
        <v>50</v>
      </c>
      <c r="L127" s="110" t="s">
        <v>54</v>
      </c>
      <c r="M127" s="110" t="s">
        <v>793</v>
      </c>
      <c r="N127" s="110" t="s">
        <v>794</v>
      </c>
      <c r="O127" s="111" t="s">
        <v>795</v>
      </c>
      <c r="P127" s="112">
        <v>2021</v>
      </c>
      <c r="Q127" s="112" t="s">
        <v>105</v>
      </c>
      <c r="R127" s="112" t="s">
        <v>106</v>
      </c>
      <c r="S127" s="113">
        <v>45938.45</v>
      </c>
      <c r="U127" s="110" t="s">
        <v>50</v>
      </c>
      <c r="V127" s="110" t="s">
        <v>597</v>
      </c>
      <c r="W127" s="110" t="s">
        <v>104</v>
      </c>
      <c r="X127" s="110" t="s">
        <v>786</v>
      </c>
    </row>
    <row r="128" spans="11:24" x14ac:dyDescent="0.3">
      <c r="K128" s="110" t="s">
        <v>50</v>
      </c>
      <c r="L128" s="110" t="s">
        <v>54</v>
      </c>
      <c r="M128" s="110" t="s">
        <v>638</v>
      </c>
      <c r="N128" s="110" t="s">
        <v>796</v>
      </c>
      <c r="O128" s="111" t="s">
        <v>797</v>
      </c>
      <c r="P128" s="112">
        <v>2021</v>
      </c>
      <c r="Q128" s="112" t="s">
        <v>105</v>
      </c>
      <c r="R128" s="112" t="s">
        <v>106</v>
      </c>
      <c r="S128" s="113">
        <v>45938.45</v>
      </c>
      <c r="U128" s="110" t="s">
        <v>50</v>
      </c>
      <c r="V128" s="110" t="s">
        <v>506</v>
      </c>
      <c r="W128" s="110" t="s">
        <v>104</v>
      </c>
      <c r="X128" s="110" t="s">
        <v>507</v>
      </c>
    </row>
    <row r="129" spans="1:24" x14ac:dyDescent="0.3">
      <c r="K129" s="110" t="s">
        <v>50</v>
      </c>
      <c r="L129" s="110" t="s">
        <v>54</v>
      </c>
      <c r="M129" s="110" t="s">
        <v>660</v>
      </c>
      <c r="N129" s="110" t="s">
        <v>798</v>
      </c>
      <c r="O129" s="111" t="s">
        <v>799</v>
      </c>
      <c r="P129" s="112">
        <v>2021</v>
      </c>
      <c r="Q129" s="112" t="s">
        <v>105</v>
      </c>
      <c r="R129" s="112" t="s">
        <v>106</v>
      </c>
      <c r="S129" s="113">
        <v>45938.45</v>
      </c>
      <c r="U129" s="110" t="s">
        <v>50</v>
      </c>
      <c r="V129" s="110" t="s">
        <v>302</v>
      </c>
      <c r="W129" s="110" t="s">
        <v>114</v>
      </c>
      <c r="X129" s="110" t="s">
        <v>303</v>
      </c>
    </row>
    <row r="130" spans="1:24" x14ac:dyDescent="0.3">
      <c r="K130" s="110" t="s">
        <v>50</v>
      </c>
      <c r="L130" s="110" t="s">
        <v>54</v>
      </c>
      <c r="M130" s="110" t="s">
        <v>666</v>
      </c>
      <c r="N130" s="110" t="s">
        <v>800</v>
      </c>
      <c r="O130" s="111" t="s">
        <v>801</v>
      </c>
      <c r="P130" s="112">
        <v>2021</v>
      </c>
      <c r="Q130" s="112" t="s">
        <v>105</v>
      </c>
      <c r="R130" s="112" t="s">
        <v>112</v>
      </c>
      <c r="S130" s="113">
        <v>45938.45</v>
      </c>
      <c r="U130" s="110" t="s">
        <v>50</v>
      </c>
      <c r="V130" s="110" t="s">
        <v>606</v>
      </c>
      <c r="W130" s="110" t="s">
        <v>104</v>
      </c>
      <c r="X130" s="110" t="s">
        <v>788</v>
      </c>
    </row>
    <row r="131" spans="1:24" x14ac:dyDescent="0.3">
      <c r="K131" s="110" t="s">
        <v>50</v>
      </c>
      <c r="L131" s="110" t="s">
        <v>54</v>
      </c>
      <c r="M131" s="110" t="s">
        <v>670</v>
      </c>
      <c r="N131" s="110" t="s">
        <v>802</v>
      </c>
      <c r="O131" s="111" t="s">
        <v>803</v>
      </c>
      <c r="P131" s="112">
        <v>2021</v>
      </c>
      <c r="Q131" s="112" t="s">
        <v>105</v>
      </c>
      <c r="R131" s="112" t="s">
        <v>112</v>
      </c>
      <c r="S131" s="113">
        <v>45938.45</v>
      </c>
      <c r="U131" s="110" t="s">
        <v>50</v>
      </c>
      <c r="V131" s="110" t="s">
        <v>610</v>
      </c>
      <c r="W131" s="110" t="s">
        <v>104</v>
      </c>
      <c r="X131" s="110" t="s">
        <v>791</v>
      </c>
    </row>
    <row r="132" spans="1:24" x14ac:dyDescent="0.3">
      <c r="K132" s="110" t="s">
        <v>50</v>
      </c>
      <c r="L132" s="110" t="s">
        <v>54</v>
      </c>
      <c r="M132" s="110" t="s">
        <v>804</v>
      </c>
      <c r="N132" s="110" t="s">
        <v>805</v>
      </c>
      <c r="O132" s="111" t="s">
        <v>806</v>
      </c>
      <c r="P132" s="112">
        <v>2021</v>
      </c>
      <c r="Q132" s="112" t="s">
        <v>710</v>
      </c>
      <c r="R132" s="112" t="s">
        <v>112</v>
      </c>
      <c r="S132" s="113">
        <v>51753.21</v>
      </c>
      <c r="U132" s="110" t="s">
        <v>50</v>
      </c>
      <c r="V132" s="110" t="s">
        <v>615</v>
      </c>
      <c r="W132" s="110" t="s">
        <v>107</v>
      </c>
      <c r="X132" s="110" t="s">
        <v>807</v>
      </c>
    </row>
    <row r="133" spans="1:24" x14ac:dyDescent="0.3">
      <c r="K133" s="110" t="s">
        <v>50</v>
      </c>
      <c r="L133" s="110" t="s">
        <v>54</v>
      </c>
      <c r="M133" s="110" t="s">
        <v>674</v>
      </c>
      <c r="N133" s="110" t="s">
        <v>808</v>
      </c>
      <c r="O133" s="111" t="s">
        <v>809</v>
      </c>
      <c r="P133" s="112">
        <v>2021</v>
      </c>
      <c r="Q133" s="112" t="s">
        <v>105</v>
      </c>
      <c r="R133" s="112" t="s">
        <v>112</v>
      </c>
      <c r="S133" s="113">
        <v>45938.45</v>
      </c>
      <c r="U133" s="110" t="s">
        <v>50</v>
      </c>
      <c r="V133" s="110" t="s">
        <v>793</v>
      </c>
      <c r="W133" s="110" t="s">
        <v>104</v>
      </c>
      <c r="X133" s="110" t="s">
        <v>794</v>
      </c>
    </row>
    <row r="134" spans="1:24" x14ac:dyDescent="0.3">
      <c r="K134" s="110" t="s">
        <v>50</v>
      </c>
      <c r="L134" s="110" t="s">
        <v>54</v>
      </c>
      <c r="M134" s="110" t="s">
        <v>679</v>
      </c>
      <c r="N134" s="110" t="s">
        <v>810</v>
      </c>
      <c r="O134" s="111" t="s">
        <v>811</v>
      </c>
      <c r="P134" s="112">
        <v>2021</v>
      </c>
      <c r="Q134" s="112" t="s">
        <v>105</v>
      </c>
      <c r="R134" s="112" t="s">
        <v>112</v>
      </c>
      <c r="S134" s="113">
        <v>45938.45</v>
      </c>
      <c r="U134" s="110" t="s">
        <v>50</v>
      </c>
      <c r="V134" s="110" t="s">
        <v>463</v>
      </c>
      <c r="W134" s="110" t="s">
        <v>104</v>
      </c>
      <c r="X134" s="110" t="s">
        <v>464</v>
      </c>
    </row>
    <row r="135" spans="1:24" x14ac:dyDescent="0.3">
      <c r="K135" s="110" t="s">
        <v>50</v>
      </c>
      <c r="L135" s="110" t="s">
        <v>54</v>
      </c>
      <c r="M135" s="110" t="s">
        <v>694</v>
      </c>
      <c r="N135" s="110" t="s">
        <v>812</v>
      </c>
      <c r="O135" s="111" t="s">
        <v>813</v>
      </c>
      <c r="P135" s="112">
        <v>2021</v>
      </c>
      <c r="Q135" s="112" t="s">
        <v>710</v>
      </c>
      <c r="R135" s="112" t="s">
        <v>106</v>
      </c>
      <c r="S135" s="113">
        <v>51753.21</v>
      </c>
      <c r="U135" s="110" t="s">
        <v>50</v>
      </c>
      <c r="V135" s="110" t="s">
        <v>513</v>
      </c>
      <c r="W135" s="110" t="s">
        <v>104</v>
      </c>
      <c r="X135" s="110" t="s">
        <v>514</v>
      </c>
    </row>
    <row r="136" spans="1:24" x14ac:dyDescent="0.3">
      <c r="K136" s="110" t="s">
        <v>50</v>
      </c>
      <c r="L136" s="110" t="s">
        <v>54</v>
      </c>
      <c r="M136" s="110" t="s">
        <v>814</v>
      </c>
      <c r="N136" s="110" t="s">
        <v>815</v>
      </c>
      <c r="O136" s="111" t="s">
        <v>816</v>
      </c>
      <c r="P136" s="112">
        <v>2021</v>
      </c>
      <c r="Q136" s="112" t="s">
        <v>710</v>
      </c>
      <c r="R136" s="112" t="s">
        <v>112</v>
      </c>
      <c r="S136" s="113">
        <v>51753.21</v>
      </c>
      <c r="U136" s="110" t="s">
        <v>50</v>
      </c>
      <c r="V136" s="110" t="s">
        <v>817</v>
      </c>
      <c r="W136" s="110" t="s">
        <v>108</v>
      </c>
      <c r="X136" s="110" t="s">
        <v>818</v>
      </c>
    </row>
    <row r="137" spans="1:24" x14ac:dyDescent="0.3">
      <c r="K137" s="110" t="s">
        <v>50</v>
      </c>
      <c r="L137" s="110" t="s">
        <v>54</v>
      </c>
      <c r="M137" s="110" t="s">
        <v>819</v>
      </c>
      <c r="N137" s="110" t="s">
        <v>820</v>
      </c>
      <c r="O137" s="111" t="s">
        <v>821</v>
      </c>
      <c r="P137" s="112">
        <v>2021</v>
      </c>
      <c r="Q137" s="112" t="s">
        <v>105</v>
      </c>
      <c r="R137" s="112" t="s">
        <v>112</v>
      </c>
      <c r="S137" s="113">
        <v>45938.45</v>
      </c>
      <c r="U137" s="110" t="s">
        <v>50</v>
      </c>
      <c r="V137" s="110" t="s">
        <v>621</v>
      </c>
      <c r="W137" s="110" t="s">
        <v>104</v>
      </c>
      <c r="X137" s="110" t="s">
        <v>691</v>
      </c>
    </row>
    <row r="138" spans="1:24" x14ac:dyDescent="0.3">
      <c r="K138" s="110" t="s">
        <v>50</v>
      </c>
      <c r="L138" s="110" t="s">
        <v>54</v>
      </c>
      <c r="M138" s="110" t="s">
        <v>822</v>
      </c>
      <c r="N138" s="110" t="s">
        <v>823</v>
      </c>
      <c r="O138" s="111" t="s">
        <v>824</v>
      </c>
      <c r="P138" s="112">
        <v>2021</v>
      </c>
      <c r="Q138" s="112" t="s">
        <v>105</v>
      </c>
      <c r="R138" s="112" t="s">
        <v>112</v>
      </c>
      <c r="S138" s="113">
        <v>45938.45</v>
      </c>
      <c r="U138" s="110" t="s">
        <v>50</v>
      </c>
      <c r="V138" s="110" t="s">
        <v>628</v>
      </c>
      <c r="W138" s="110" t="s">
        <v>107</v>
      </c>
      <c r="X138" s="110" t="s">
        <v>825</v>
      </c>
    </row>
    <row r="139" spans="1:24" x14ac:dyDescent="0.3">
      <c r="K139" s="110" t="s">
        <v>50</v>
      </c>
      <c r="L139" s="110" t="s">
        <v>54</v>
      </c>
      <c r="M139" s="110" t="s">
        <v>298</v>
      </c>
      <c r="N139" s="110" t="s">
        <v>299</v>
      </c>
      <c r="O139" s="111" t="s">
        <v>826</v>
      </c>
      <c r="P139" s="112">
        <v>2022</v>
      </c>
      <c r="Q139" s="112" t="s">
        <v>121</v>
      </c>
      <c r="R139" s="112" t="s">
        <v>112</v>
      </c>
      <c r="S139" s="113">
        <v>49960.78</v>
      </c>
      <c r="U139" s="110" t="s">
        <v>50</v>
      </c>
      <c r="V139" s="110" t="s">
        <v>632</v>
      </c>
      <c r="W139" s="110" t="s">
        <v>104</v>
      </c>
      <c r="X139" s="110" t="s">
        <v>639</v>
      </c>
    </row>
    <row r="140" spans="1:24" x14ac:dyDescent="0.3">
      <c r="K140" s="110" t="s">
        <v>50</v>
      </c>
      <c r="L140" s="110" t="s">
        <v>54</v>
      </c>
      <c r="M140" s="110" t="s">
        <v>762</v>
      </c>
      <c r="N140" s="110" t="s">
        <v>763</v>
      </c>
      <c r="O140" s="111" t="s">
        <v>827</v>
      </c>
      <c r="P140" s="112">
        <v>2022</v>
      </c>
      <c r="Q140" s="112" t="s">
        <v>258</v>
      </c>
      <c r="R140" s="112" t="s">
        <v>112</v>
      </c>
      <c r="S140" s="113">
        <v>49960.78</v>
      </c>
      <c r="U140" s="110" t="s">
        <v>50</v>
      </c>
      <c r="V140" s="110" t="s">
        <v>638</v>
      </c>
      <c r="W140" s="110" t="s">
        <v>104</v>
      </c>
      <c r="X140" s="110" t="s">
        <v>796</v>
      </c>
    </row>
    <row r="141" spans="1:24" x14ac:dyDescent="0.3">
      <c r="U141" s="110" t="s">
        <v>50</v>
      </c>
      <c r="V141" s="110" t="s">
        <v>643</v>
      </c>
      <c r="W141" s="110" t="s">
        <v>104</v>
      </c>
      <c r="X141" s="110" t="s">
        <v>644</v>
      </c>
    </row>
    <row r="142" spans="1:24" x14ac:dyDescent="0.3">
      <c r="U142" s="110" t="s">
        <v>50</v>
      </c>
      <c r="V142" s="110" t="s">
        <v>519</v>
      </c>
      <c r="W142" s="110" t="s">
        <v>104</v>
      </c>
      <c r="X142" s="110" t="s">
        <v>520</v>
      </c>
    </row>
    <row r="143" spans="1:24" x14ac:dyDescent="0.3">
      <c r="A143" s="93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U143" s="110" t="s">
        <v>50</v>
      </c>
      <c r="V143" s="110" t="s">
        <v>642</v>
      </c>
      <c r="W143" s="110" t="s">
        <v>104</v>
      </c>
      <c r="X143" s="110" t="s">
        <v>649</v>
      </c>
    </row>
    <row r="144" spans="1:24" x14ac:dyDescent="0.3">
      <c r="U144" s="110" t="s">
        <v>50</v>
      </c>
      <c r="V144" s="110" t="s">
        <v>648</v>
      </c>
      <c r="W144" s="110" t="s">
        <v>107</v>
      </c>
      <c r="X144" s="110" t="s">
        <v>828</v>
      </c>
    </row>
    <row r="145" spans="2:24" ht="23" x14ac:dyDescent="0.3">
      <c r="B145" s="104"/>
      <c r="C145" s="107" t="s">
        <v>836</v>
      </c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U145" s="110" t="s">
        <v>50</v>
      </c>
      <c r="V145" s="110" t="s">
        <v>286</v>
      </c>
      <c r="W145" s="110" t="s">
        <v>114</v>
      </c>
      <c r="X145" s="110" t="s">
        <v>287</v>
      </c>
    </row>
    <row r="146" spans="2:24" x14ac:dyDescent="0.3">
      <c r="B146" s="104"/>
      <c r="C146" s="108" t="s">
        <v>1116</v>
      </c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U146" s="110" t="s">
        <v>50</v>
      </c>
      <c r="V146" s="110" t="s">
        <v>378</v>
      </c>
      <c r="W146" s="110" t="s">
        <v>104</v>
      </c>
      <c r="X146" s="110" t="s">
        <v>379</v>
      </c>
    </row>
    <row r="147" spans="2:24" x14ac:dyDescent="0.3">
      <c r="B147" s="104"/>
      <c r="C147" s="109" t="s">
        <v>837</v>
      </c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U147" s="110" t="s">
        <v>50</v>
      </c>
      <c r="V147" s="110" t="s">
        <v>660</v>
      </c>
      <c r="W147" s="110" t="s">
        <v>104</v>
      </c>
      <c r="X147" s="110" t="s">
        <v>798</v>
      </c>
    </row>
    <row r="148" spans="2:24" x14ac:dyDescent="0.3"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U148" s="110" t="s">
        <v>50</v>
      </c>
      <c r="V148" s="110" t="s">
        <v>666</v>
      </c>
      <c r="W148" s="110" t="s">
        <v>104</v>
      </c>
      <c r="X148" s="110" t="s">
        <v>800</v>
      </c>
    </row>
    <row r="149" spans="2:24" x14ac:dyDescent="0.3">
      <c r="B149" s="104"/>
      <c r="C149" s="104"/>
      <c r="D149" s="16" t="s">
        <v>838</v>
      </c>
      <c r="E149" s="16" t="s">
        <v>839</v>
      </c>
      <c r="F149" s="16" t="s">
        <v>840</v>
      </c>
      <c r="G149" s="16" t="s">
        <v>841</v>
      </c>
      <c r="H149" s="16" t="s">
        <v>842</v>
      </c>
      <c r="I149" s="16" t="s">
        <v>843</v>
      </c>
      <c r="J149" s="16" t="s">
        <v>844</v>
      </c>
      <c r="K149" s="16" t="s">
        <v>845</v>
      </c>
      <c r="L149" s="16" t="s">
        <v>846</v>
      </c>
      <c r="M149" s="16" t="s">
        <v>847</v>
      </c>
      <c r="N149" s="16" t="s">
        <v>848</v>
      </c>
      <c r="O149" s="16" t="s">
        <v>849</v>
      </c>
      <c r="P149" s="16" t="s">
        <v>850</v>
      </c>
      <c r="Q149" s="115" t="s">
        <v>851</v>
      </c>
      <c r="U149" s="110" t="s">
        <v>50</v>
      </c>
      <c r="V149" s="110" t="s">
        <v>695</v>
      </c>
      <c r="W149" s="110" t="s">
        <v>104</v>
      </c>
      <c r="X149" s="110" t="s">
        <v>696</v>
      </c>
    </row>
    <row r="150" spans="2:24" x14ac:dyDescent="0.3">
      <c r="C150" s="142" t="s">
        <v>862</v>
      </c>
      <c r="D150" s="105"/>
      <c r="E150" s="105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9"/>
      <c r="S150" s="106"/>
      <c r="U150" s="110" t="s">
        <v>50</v>
      </c>
      <c r="V150" s="110" t="s">
        <v>703</v>
      </c>
      <c r="W150" s="110" t="s">
        <v>104</v>
      </c>
      <c r="X150" s="110" t="s">
        <v>704</v>
      </c>
    </row>
    <row r="151" spans="2:24" x14ac:dyDescent="0.3">
      <c r="B151" s="104"/>
      <c r="C151" s="178" t="s">
        <v>852</v>
      </c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9"/>
      <c r="S151" s="106"/>
      <c r="U151" s="110" t="s">
        <v>50</v>
      </c>
      <c r="V151" s="110" t="s">
        <v>829</v>
      </c>
      <c r="W151" s="110" t="s">
        <v>108</v>
      </c>
      <c r="X151" s="110" t="s">
        <v>830</v>
      </c>
    </row>
    <row r="152" spans="2:24" x14ac:dyDescent="0.3">
      <c r="B152" s="104"/>
      <c r="C152" s="178" t="s">
        <v>853</v>
      </c>
      <c r="D152" s="176">
        <v>39075</v>
      </c>
      <c r="E152" s="176">
        <v>38722.74</v>
      </c>
      <c r="F152" s="176">
        <v>39930</v>
      </c>
      <c r="G152" s="176">
        <v>39977.24</v>
      </c>
      <c r="H152" s="176">
        <v>43335</v>
      </c>
      <c r="I152" s="176">
        <v>41540</v>
      </c>
      <c r="J152" s="176">
        <v>40580</v>
      </c>
      <c r="K152" s="176">
        <v>57247.5</v>
      </c>
      <c r="L152" s="176">
        <v>60688.86</v>
      </c>
      <c r="M152" s="176">
        <v>62680</v>
      </c>
      <c r="N152" s="176">
        <v>62267.25</v>
      </c>
      <c r="O152" s="176">
        <v>58610</v>
      </c>
      <c r="P152" s="176">
        <v>584653.59</v>
      </c>
      <c r="Q152" s="19" t="s">
        <v>75</v>
      </c>
      <c r="S152" s="106"/>
      <c r="U152" s="110" t="s">
        <v>50</v>
      </c>
      <c r="V152" s="110" t="s">
        <v>831</v>
      </c>
      <c r="W152" s="110" t="s">
        <v>114</v>
      </c>
      <c r="X152" s="110" t="s">
        <v>832</v>
      </c>
    </row>
    <row r="153" spans="2:24" x14ac:dyDescent="0.3">
      <c r="B153" s="104"/>
      <c r="C153" s="178" t="s">
        <v>900</v>
      </c>
      <c r="D153" s="176">
        <v>0</v>
      </c>
      <c r="E153" s="176">
        <v>300</v>
      </c>
      <c r="F153" s="176">
        <v>300</v>
      </c>
      <c r="G153" s="176">
        <v>0</v>
      </c>
      <c r="H153" s="176">
        <v>0</v>
      </c>
      <c r="I153" s="176">
        <v>0</v>
      </c>
      <c r="J153" s="176">
        <v>600</v>
      </c>
      <c r="K153" s="176">
        <v>0</v>
      </c>
      <c r="L153" s="176">
        <v>300</v>
      </c>
      <c r="M153" s="176">
        <v>0</v>
      </c>
      <c r="N153" s="176">
        <v>300</v>
      </c>
      <c r="O153" s="176">
        <v>300</v>
      </c>
      <c r="P153" s="176">
        <v>2100</v>
      </c>
      <c r="Q153" s="19" t="s">
        <v>77</v>
      </c>
      <c r="S153" s="106"/>
      <c r="U153" s="110" t="s">
        <v>50</v>
      </c>
      <c r="V153" s="110" t="s">
        <v>670</v>
      </c>
      <c r="W153" s="110" t="s">
        <v>104</v>
      </c>
      <c r="X153" s="110" t="s">
        <v>802</v>
      </c>
    </row>
    <row r="154" spans="2:24" x14ac:dyDescent="0.3">
      <c r="B154" s="104"/>
      <c r="C154" s="178" t="s">
        <v>901</v>
      </c>
      <c r="D154" s="176">
        <v>25</v>
      </c>
      <c r="E154" s="176">
        <v>0</v>
      </c>
      <c r="F154" s="176">
        <v>0</v>
      </c>
      <c r="G154" s="176">
        <v>0</v>
      </c>
      <c r="H154" s="176">
        <v>0</v>
      </c>
      <c r="I154" s="176">
        <v>550</v>
      </c>
      <c r="J154" s="176">
        <v>150</v>
      </c>
      <c r="K154" s="176">
        <v>0</v>
      </c>
      <c r="L154" s="176">
        <v>-172.1</v>
      </c>
      <c r="M154" s="176">
        <v>-150</v>
      </c>
      <c r="N154" s="176">
        <v>0</v>
      </c>
      <c r="O154" s="176">
        <v>0</v>
      </c>
      <c r="P154" s="176">
        <v>402.9</v>
      </c>
      <c r="Q154" s="19" t="s">
        <v>77</v>
      </c>
      <c r="S154" s="106"/>
      <c r="U154" s="110" t="s">
        <v>50</v>
      </c>
      <c r="V154" s="110" t="s">
        <v>804</v>
      </c>
      <c r="W154" s="110" t="s">
        <v>104</v>
      </c>
      <c r="X154" s="110" t="s">
        <v>805</v>
      </c>
    </row>
    <row r="155" spans="2:24" x14ac:dyDescent="0.3">
      <c r="B155" s="104"/>
      <c r="C155" s="178" t="s">
        <v>854</v>
      </c>
      <c r="D155" s="176">
        <v>50</v>
      </c>
      <c r="E155" s="176">
        <v>25</v>
      </c>
      <c r="F155" s="176">
        <v>0</v>
      </c>
      <c r="G155" s="176">
        <v>0</v>
      </c>
      <c r="H155" s="176">
        <v>0</v>
      </c>
      <c r="I155" s="176">
        <v>0</v>
      </c>
      <c r="J155" s="176">
        <v>25</v>
      </c>
      <c r="K155" s="176">
        <v>0</v>
      </c>
      <c r="L155" s="176">
        <v>0</v>
      </c>
      <c r="M155" s="176">
        <v>50</v>
      </c>
      <c r="N155" s="176">
        <v>25</v>
      </c>
      <c r="O155" s="176">
        <v>75</v>
      </c>
      <c r="P155" s="176">
        <v>250</v>
      </c>
      <c r="Q155" s="19" t="s">
        <v>77</v>
      </c>
      <c r="S155" s="106"/>
      <c r="U155" s="110" t="s">
        <v>50</v>
      </c>
      <c r="V155" s="110" t="s">
        <v>833</v>
      </c>
      <c r="W155" s="110" t="s">
        <v>114</v>
      </c>
      <c r="X155" s="110" t="s">
        <v>834</v>
      </c>
    </row>
    <row r="156" spans="2:24" x14ac:dyDescent="0.3">
      <c r="B156" s="104"/>
      <c r="C156" s="178" t="s">
        <v>855</v>
      </c>
      <c r="D156" s="176">
        <v>681.7</v>
      </c>
      <c r="E156" s="176">
        <v>599.64</v>
      </c>
      <c r="F156" s="176">
        <v>675.95</v>
      </c>
      <c r="G156" s="176">
        <v>433.83</v>
      </c>
      <c r="H156" s="176">
        <v>333.15</v>
      </c>
      <c r="I156" s="176">
        <v>434.6</v>
      </c>
      <c r="J156" s="176">
        <v>440.55</v>
      </c>
      <c r="K156" s="176">
        <v>507.09</v>
      </c>
      <c r="L156" s="176">
        <v>532.79</v>
      </c>
      <c r="M156" s="176">
        <v>707.24</v>
      </c>
      <c r="N156" s="176">
        <v>853.3</v>
      </c>
      <c r="O156" s="176">
        <v>908.82</v>
      </c>
      <c r="P156" s="176">
        <v>7108.66</v>
      </c>
      <c r="Q156" s="19" t="s">
        <v>77</v>
      </c>
      <c r="S156" s="106"/>
      <c r="U156" s="110" t="s">
        <v>50</v>
      </c>
      <c r="V156" s="110" t="s">
        <v>674</v>
      </c>
      <c r="W156" s="110" t="s">
        <v>104</v>
      </c>
      <c r="X156" s="110" t="s">
        <v>808</v>
      </c>
    </row>
    <row r="157" spans="2:24" x14ac:dyDescent="0.3">
      <c r="B157" s="104"/>
      <c r="C157" s="178" t="s">
        <v>856</v>
      </c>
      <c r="D157" s="176">
        <v>10800</v>
      </c>
      <c r="E157" s="176">
        <v>9825</v>
      </c>
      <c r="F157" s="176">
        <v>11700</v>
      </c>
      <c r="G157" s="176">
        <v>11700</v>
      </c>
      <c r="H157" s="176">
        <v>12300</v>
      </c>
      <c r="I157" s="176">
        <v>12000</v>
      </c>
      <c r="J157" s="176">
        <v>11400</v>
      </c>
      <c r="K157" s="176">
        <v>16200</v>
      </c>
      <c r="L157" s="176">
        <v>19800</v>
      </c>
      <c r="M157" s="176">
        <v>21300</v>
      </c>
      <c r="N157" s="176">
        <v>20700</v>
      </c>
      <c r="O157" s="176">
        <v>20100</v>
      </c>
      <c r="P157" s="176">
        <v>177825</v>
      </c>
      <c r="Q157" s="19" t="s">
        <v>75</v>
      </c>
      <c r="S157" s="106"/>
      <c r="U157" s="110" t="s">
        <v>50</v>
      </c>
      <c r="V157" s="110" t="s">
        <v>679</v>
      </c>
      <c r="W157" s="110" t="s">
        <v>104</v>
      </c>
      <c r="X157" s="110" t="s">
        <v>810</v>
      </c>
    </row>
    <row r="158" spans="2:24" x14ac:dyDescent="0.3">
      <c r="B158" s="104"/>
      <c r="C158" s="178" t="s">
        <v>902</v>
      </c>
      <c r="D158" s="176">
        <v>0</v>
      </c>
      <c r="E158" s="176">
        <v>930</v>
      </c>
      <c r="F158" s="176">
        <v>189.67</v>
      </c>
      <c r="G158" s="176">
        <v>189.67</v>
      </c>
      <c r="H158" s="176">
        <v>0</v>
      </c>
      <c r="I158" s="176">
        <v>0</v>
      </c>
      <c r="J158" s="176">
        <v>0</v>
      </c>
      <c r="K158" s="176">
        <v>0</v>
      </c>
      <c r="L158" s="176">
        <v>0</v>
      </c>
      <c r="M158" s="176">
        <v>0</v>
      </c>
      <c r="N158" s="176">
        <v>45</v>
      </c>
      <c r="O158" s="176">
        <v>0</v>
      </c>
      <c r="P158" s="176">
        <v>1354.34</v>
      </c>
      <c r="Q158" s="19" t="s">
        <v>77</v>
      </c>
      <c r="S158" s="106"/>
      <c r="U158" s="110" t="s">
        <v>50</v>
      </c>
      <c r="V158" s="110" t="s">
        <v>684</v>
      </c>
      <c r="W158" s="110" t="s">
        <v>104</v>
      </c>
      <c r="X158" s="110" t="s">
        <v>708</v>
      </c>
    </row>
    <row r="159" spans="2:24" x14ac:dyDescent="0.3">
      <c r="B159" s="104"/>
      <c r="C159" s="178" t="s">
        <v>857</v>
      </c>
      <c r="D159" s="176">
        <v>307</v>
      </c>
      <c r="E159" s="176">
        <v>0</v>
      </c>
      <c r="F159" s="176">
        <v>211</v>
      </c>
      <c r="G159" s="176">
        <v>156</v>
      </c>
      <c r="H159" s="176">
        <v>312</v>
      </c>
      <c r="I159" s="176">
        <v>211</v>
      </c>
      <c r="J159" s="176">
        <v>534</v>
      </c>
      <c r="K159" s="176">
        <v>0</v>
      </c>
      <c r="L159" s="176">
        <v>307</v>
      </c>
      <c r="M159" s="176">
        <v>367.67</v>
      </c>
      <c r="N159" s="176">
        <v>1137</v>
      </c>
      <c r="O159" s="176">
        <v>603</v>
      </c>
      <c r="P159" s="176">
        <v>4145.67</v>
      </c>
      <c r="Q159" s="19" t="s">
        <v>77</v>
      </c>
      <c r="S159" s="106"/>
      <c r="U159" s="110" t="s">
        <v>50</v>
      </c>
      <c r="V159" s="110" t="s">
        <v>714</v>
      </c>
      <c r="W159" s="110" t="s">
        <v>104</v>
      </c>
      <c r="X159" s="110" t="s">
        <v>715</v>
      </c>
    </row>
    <row r="160" spans="2:24" x14ac:dyDescent="0.3">
      <c r="B160" s="104"/>
      <c r="C160" s="178" t="s">
        <v>858</v>
      </c>
      <c r="D160" s="176">
        <v>50938.7</v>
      </c>
      <c r="E160" s="176">
        <v>50402.38</v>
      </c>
      <c r="F160" s="176">
        <v>53006.62</v>
      </c>
      <c r="G160" s="176">
        <v>52456.74</v>
      </c>
      <c r="H160" s="176">
        <v>56280.15</v>
      </c>
      <c r="I160" s="176">
        <v>54735.6</v>
      </c>
      <c r="J160" s="176">
        <v>53729.55</v>
      </c>
      <c r="K160" s="176">
        <v>73954.59</v>
      </c>
      <c r="L160" s="176">
        <v>81456.55</v>
      </c>
      <c r="M160" s="176">
        <v>84954.91</v>
      </c>
      <c r="N160" s="176">
        <v>85327.55</v>
      </c>
      <c r="O160" s="176">
        <v>80596.820000000007</v>
      </c>
      <c r="P160" s="176">
        <v>777840.16</v>
      </c>
      <c r="Q160" s="19"/>
      <c r="S160" s="106"/>
      <c r="U160" s="110" t="s">
        <v>50</v>
      </c>
      <c r="V160" s="110" t="s">
        <v>690</v>
      </c>
      <c r="W160" s="110" t="s">
        <v>104</v>
      </c>
      <c r="X160" s="110" t="s">
        <v>719</v>
      </c>
    </row>
    <row r="161" spans="2:24" x14ac:dyDescent="0.3">
      <c r="B161" s="104"/>
      <c r="C161" s="178" t="s">
        <v>859</v>
      </c>
      <c r="D161" s="175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9"/>
      <c r="S161" s="106"/>
      <c r="U161" s="110" t="s">
        <v>50</v>
      </c>
      <c r="V161" s="110" t="s">
        <v>694</v>
      </c>
      <c r="W161" s="110" t="s">
        <v>104</v>
      </c>
      <c r="X161" s="110" t="s">
        <v>812</v>
      </c>
    </row>
    <row r="162" spans="2:24" x14ac:dyDescent="0.3">
      <c r="B162" s="104"/>
      <c r="C162" s="178" t="s">
        <v>860</v>
      </c>
      <c r="D162" s="176">
        <v>2471.4</v>
      </c>
      <c r="E162" s="176">
        <v>2778.31</v>
      </c>
      <c r="F162" s="176">
        <v>2666.77</v>
      </c>
      <c r="G162" s="176">
        <v>2683.77</v>
      </c>
      <c r="H162" s="176">
        <v>2704.29</v>
      </c>
      <c r="I162" s="176">
        <v>2414.31</v>
      </c>
      <c r="J162" s="176">
        <v>2791.3</v>
      </c>
      <c r="K162" s="176">
        <v>2388.27</v>
      </c>
      <c r="L162" s="176">
        <v>3106.86</v>
      </c>
      <c r="M162" s="176">
        <v>4014.69</v>
      </c>
      <c r="N162" s="176">
        <v>4855.47</v>
      </c>
      <c r="O162" s="176">
        <v>3246.88</v>
      </c>
      <c r="P162" s="176">
        <v>36122.32</v>
      </c>
      <c r="Q162" s="19" t="s">
        <v>76</v>
      </c>
      <c r="U162" s="110" t="s">
        <v>50</v>
      </c>
      <c r="V162" s="110" t="s">
        <v>814</v>
      </c>
      <c r="W162" s="110" t="s">
        <v>104</v>
      </c>
      <c r="X162" s="110" t="s">
        <v>815</v>
      </c>
    </row>
    <row r="163" spans="2:24" x14ac:dyDescent="0.3">
      <c r="B163" s="104"/>
      <c r="C163" s="178" t="s">
        <v>861</v>
      </c>
      <c r="D163" s="177">
        <v>2471.4</v>
      </c>
      <c r="E163" s="177">
        <v>2778.31</v>
      </c>
      <c r="F163" s="177">
        <v>2666.77</v>
      </c>
      <c r="G163" s="177">
        <v>2683.77</v>
      </c>
      <c r="H163" s="177">
        <v>2704.29</v>
      </c>
      <c r="I163" s="177">
        <v>2414.31</v>
      </c>
      <c r="J163" s="177">
        <v>2791.3</v>
      </c>
      <c r="K163" s="177">
        <v>2388.27</v>
      </c>
      <c r="L163" s="177">
        <v>3106.86</v>
      </c>
      <c r="M163" s="177">
        <v>4014.69</v>
      </c>
      <c r="N163" s="177">
        <v>4855.47</v>
      </c>
      <c r="O163" s="177">
        <v>3246.88</v>
      </c>
      <c r="P163" s="177">
        <v>36122.32</v>
      </c>
      <c r="Q163" s="19"/>
      <c r="U163" s="110" t="s">
        <v>50</v>
      </c>
      <c r="V163" s="110" t="s">
        <v>524</v>
      </c>
      <c r="W163" s="110" t="s">
        <v>104</v>
      </c>
      <c r="X163" s="110" t="s">
        <v>525</v>
      </c>
    </row>
    <row r="164" spans="2:24" x14ac:dyDescent="0.3">
      <c r="C164" s="142" t="s">
        <v>850</v>
      </c>
      <c r="D164" s="17">
        <v>53410.1</v>
      </c>
      <c r="E164" s="17">
        <v>53180.69</v>
      </c>
      <c r="F164" s="17">
        <v>55673.39</v>
      </c>
      <c r="G164" s="17">
        <v>55140.51</v>
      </c>
      <c r="H164" s="17">
        <v>58984.44</v>
      </c>
      <c r="I164" s="17">
        <v>57149.91</v>
      </c>
      <c r="J164" s="17">
        <v>56520.85</v>
      </c>
      <c r="K164" s="17">
        <v>76342.86</v>
      </c>
      <c r="L164" s="17">
        <v>84563.41</v>
      </c>
      <c r="M164" s="17">
        <v>88969.600000000006</v>
      </c>
      <c r="N164" s="17">
        <v>90183.02</v>
      </c>
      <c r="O164" s="17">
        <v>83843.7</v>
      </c>
      <c r="P164" s="17">
        <v>813962.48</v>
      </c>
      <c r="Q164" s="19"/>
      <c r="U164" s="110" t="s">
        <v>50</v>
      </c>
      <c r="V164" s="110" t="s">
        <v>385</v>
      </c>
      <c r="W164" s="110" t="s">
        <v>104</v>
      </c>
      <c r="X164" s="110" t="s">
        <v>386</v>
      </c>
    </row>
    <row r="165" spans="2:24" x14ac:dyDescent="0.3">
      <c r="C165" s="142" t="s">
        <v>888</v>
      </c>
      <c r="D165" s="105"/>
      <c r="E165" s="105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9"/>
      <c r="S165" s="106"/>
      <c r="U165" s="110" t="s">
        <v>50</v>
      </c>
      <c r="V165" s="110" t="s">
        <v>702</v>
      </c>
      <c r="W165" s="110" t="s">
        <v>104</v>
      </c>
      <c r="X165" s="110" t="s">
        <v>723</v>
      </c>
    </row>
    <row r="166" spans="2:24" x14ac:dyDescent="0.3">
      <c r="B166" s="104"/>
      <c r="C166" s="178" t="s">
        <v>863</v>
      </c>
      <c r="D166" s="176">
        <v>3007.44</v>
      </c>
      <c r="E166" s="176">
        <v>2534.69</v>
      </c>
      <c r="F166" s="176">
        <v>3075.66</v>
      </c>
      <c r="G166" s="176">
        <v>2948.72</v>
      </c>
      <c r="H166" s="176">
        <v>2827.94</v>
      </c>
      <c r="I166" s="176">
        <v>2805.63</v>
      </c>
      <c r="J166" s="176">
        <v>2636.65</v>
      </c>
      <c r="K166" s="176">
        <v>3761.23</v>
      </c>
      <c r="L166" s="176">
        <v>4532.75</v>
      </c>
      <c r="M166" s="176">
        <v>4084.68</v>
      </c>
      <c r="N166" s="176">
        <v>4672.22</v>
      </c>
      <c r="O166" s="176">
        <v>4515.04</v>
      </c>
      <c r="P166" s="176">
        <v>41402.65</v>
      </c>
      <c r="Q166" s="19" t="s">
        <v>87</v>
      </c>
      <c r="S166" s="106"/>
      <c r="U166" s="110" t="s">
        <v>50</v>
      </c>
      <c r="V166" s="110" t="s">
        <v>707</v>
      </c>
      <c r="W166" s="110" t="s">
        <v>104</v>
      </c>
      <c r="X166" s="110" t="s">
        <v>727</v>
      </c>
    </row>
    <row r="167" spans="2:24" x14ac:dyDescent="0.3">
      <c r="B167" s="104"/>
      <c r="C167" s="178" t="s">
        <v>903</v>
      </c>
      <c r="D167" s="175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9"/>
      <c r="S167" s="106"/>
      <c r="U167" s="110" t="s">
        <v>50</v>
      </c>
      <c r="V167" s="110" t="s">
        <v>713</v>
      </c>
      <c r="W167" s="110" t="s">
        <v>104</v>
      </c>
      <c r="X167" s="110" t="s">
        <v>730</v>
      </c>
    </row>
    <row r="168" spans="2:24" x14ac:dyDescent="0.3">
      <c r="B168" s="104"/>
      <c r="C168" s="178" t="s">
        <v>904</v>
      </c>
      <c r="D168" s="176">
        <v>1175</v>
      </c>
      <c r="E168" s="176">
        <v>0</v>
      </c>
      <c r="F168" s="176">
        <v>1950</v>
      </c>
      <c r="G168" s="176">
        <v>0</v>
      </c>
      <c r="H168" s="176">
        <v>0</v>
      </c>
      <c r="I168" s="176">
        <v>0</v>
      </c>
      <c r="J168" s="176">
        <v>0</v>
      </c>
      <c r="K168" s="176">
        <v>0</v>
      </c>
      <c r="L168" s="176">
        <v>0</v>
      </c>
      <c r="M168" s="176">
        <v>0</v>
      </c>
      <c r="N168" s="176">
        <v>0</v>
      </c>
      <c r="O168" s="176">
        <v>0</v>
      </c>
      <c r="P168" s="176">
        <v>3125</v>
      </c>
      <c r="Q168" s="19" t="s">
        <v>88</v>
      </c>
      <c r="S168" s="106"/>
      <c r="U168" s="110" t="s">
        <v>50</v>
      </c>
      <c r="V168" s="110" t="s">
        <v>718</v>
      </c>
      <c r="W168" s="110" t="s">
        <v>104</v>
      </c>
      <c r="X168" s="110" t="s">
        <v>732</v>
      </c>
    </row>
    <row r="169" spans="2:24" x14ac:dyDescent="0.3">
      <c r="B169" s="104"/>
      <c r="C169" s="178" t="s">
        <v>905</v>
      </c>
      <c r="D169" s="176">
        <v>1175</v>
      </c>
      <c r="E169" s="176">
        <v>0</v>
      </c>
      <c r="F169" s="176">
        <v>1950</v>
      </c>
      <c r="G169" s="176">
        <v>0</v>
      </c>
      <c r="H169" s="176">
        <v>0</v>
      </c>
      <c r="I169" s="176">
        <v>0</v>
      </c>
      <c r="J169" s="176">
        <v>0</v>
      </c>
      <c r="K169" s="176">
        <v>0</v>
      </c>
      <c r="L169" s="176">
        <v>0</v>
      </c>
      <c r="M169" s="176">
        <v>0</v>
      </c>
      <c r="N169" s="176">
        <v>0</v>
      </c>
      <c r="O169" s="176">
        <v>0</v>
      </c>
      <c r="P169" s="176">
        <v>3125</v>
      </c>
      <c r="Q169" s="19"/>
      <c r="S169" s="106"/>
      <c r="U169" s="110" t="s">
        <v>50</v>
      </c>
      <c r="V169" s="110" t="s">
        <v>654</v>
      </c>
      <c r="W169" s="110" t="s">
        <v>104</v>
      </c>
      <c r="X169" s="110" t="s">
        <v>655</v>
      </c>
    </row>
    <row r="170" spans="2:24" x14ac:dyDescent="0.3">
      <c r="B170" s="104"/>
      <c r="C170" s="178" t="s">
        <v>864</v>
      </c>
      <c r="D170" s="175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9"/>
      <c r="S170" s="106"/>
      <c r="U170" s="110" t="s">
        <v>50</v>
      </c>
      <c r="V170" s="110" t="s">
        <v>314</v>
      </c>
      <c r="W170" s="110" t="s">
        <v>104</v>
      </c>
      <c r="X170" s="110" t="s">
        <v>315</v>
      </c>
    </row>
    <row r="171" spans="2:24" x14ac:dyDescent="0.3">
      <c r="B171" s="104"/>
      <c r="C171" s="178" t="s">
        <v>865</v>
      </c>
      <c r="D171" s="176">
        <v>1266.02</v>
      </c>
      <c r="E171" s="176">
        <v>2222.08</v>
      </c>
      <c r="F171" s="176">
        <v>1320.54</v>
      </c>
      <c r="G171" s="176">
        <v>2314.12</v>
      </c>
      <c r="H171" s="176">
        <v>3235.63</v>
      </c>
      <c r="I171" s="176">
        <v>2273.09</v>
      </c>
      <c r="J171" s="176">
        <v>2273.09</v>
      </c>
      <c r="K171" s="176">
        <v>-2289.54</v>
      </c>
      <c r="L171" s="176">
        <v>2223.14</v>
      </c>
      <c r="M171" s="176">
        <v>44.42</v>
      </c>
      <c r="N171" s="176">
        <v>0</v>
      </c>
      <c r="O171" s="176">
        <v>1866.79</v>
      </c>
      <c r="P171" s="176">
        <v>16749.38</v>
      </c>
      <c r="Q171" s="19"/>
      <c r="S171" s="106"/>
      <c r="U171" s="110" t="s">
        <v>50</v>
      </c>
      <c r="V171" s="110" t="s">
        <v>819</v>
      </c>
      <c r="W171" s="110" t="s">
        <v>104</v>
      </c>
      <c r="X171" s="110" t="s">
        <v>820</v>
      </c>
    </row>
    <row r="172" spans="2:24" x14ac:dyDescent="0.3">
      <c r="B172" s="104"/>
      <c r="C172" s="178" t="s">
        <v>866</v>
      </c>
      <c r="D172" s="176">
        <v>1266.02</v>
      </c>
      <c r="E172" s="176">
        <v>2222.08</v>
      </c>
      <c r="F172" s="176">
        <v>1320.54</v>
      </c>
      <c r="G172" s="176">
        <v>2314.12</v>
      </c>
      <c r="H172" s="176">
        <v>3235.63</v>
      </c>
      <c r="I172" s="176">
        <v>2273.09</v>
      </c>
      <c r="J172" s="176">
        <v>2273.09</v>
      </c>
      <c r="K172" s="176">
        <v>-2289.54</v>
      </c>
      <c r="L172" s="176">
        <v>2223.14</v>
      </c>
      <c r="M172" s="176">
        <v>44.42</v>
      </c>
      <c r="N172" s="176">
        <v>0</v>
      </c>
      <c r="O172" s="176">
        <v>1866.79</v>
      </c>
      <c r="P172" s="176">
        <v>16749.38</v>
      </c>
      <c r="Q172" s="19"/>
      <c r="S172" s="106"/>
      <c r="U172" s="110" t="s">
        <v>50</v>
      </c>
      <c r="V172" s="110" t="s">
        <v>661</v>
      </c>
      <c r="W172" s="110" t="s">
        <v>104</v>
      </c>
      <c r="X172" s="110" t="s">
        <v>662</v>
      </c>
    </row>
    <row r="173" spans="2:24" x14ac:dyDescent="0.3">
      <c r="B173" s="104"/>
      <c r="C173" s="178" t="s">
        <v>906</v>
      </c>
      <c r="D173" s="175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9"/>
      <c r="S173" s="106"/>
      <c r="U173" s="110" t="s">
        <v>50</v>
      </c>
      <c r="V173" s="110" t="s">
        <v>722</v>
      </c>
      <c r="W173" s="110" t="s">
        <v>104</v>
      </c>
      <c r="X173" s="110" t="s">
        <v>736</v>
      </c>
    </row>
    <row r="174" spans="2:24" x14ac:dyDescent="0.3">
      <c r="B174" s="104"/>
      <c r="C174" s="178" t="s">
        <v>907</v>
      </c>
      <c r="D174" s="176">
        <v>0</v>
      </c>
      <c r="E174" s="176">
        <v>0</v>
      </c>
      <c r="F174" s="176">
        <v>0</v>
      </c>
      <c r="G174" s="176">
        <v>0</v>
      </c>
      <c r="H174" s="176">
        <v>0</v>
      </c>
      <c r="I174" s="176">
        <v>100</v>
      </c>
      <c r="J174" s="176">
        <v>0</v>
      </c>
      <c r="K174" s="176">
        <v>475</v>
      </c>
      <c r="L174" s="176">
        <v>150</v>
      </c>
      <c r="M174" s="176">
        <v>275</v>
      </c>
      <c r="N174" s="176">
        <v>0</v>
      </c>
      <c r="O174" s="176">
        <v>0</v>
      </c>
      <c r="P174" s="176">
        <v>1000</v>
      </c>
      <c r="Q174" s="19" t="s">
        <v>82</v>
      </c>
      <c r="S174" s="106"/>
      <c r="U174" s="110" t="s">
        <v>50</v>
      </c>
      <c r="V174" s="110" t="s">
        <v>741</v>
      </c>
      <c r="W174" s="110" t="s">
        <v>104</v>
      </c>
      <c r="X174" s="110" t="s">
        <v>742</v>
      </c>
    </row>
    <row r="175" spans="2:24" x14ac:dyDescent="0.3">
      <c r="B175" s="104"/>
      <c r="C175" s="178" t="s">
        <v>908</v>
      </c>
      <c r="D175" s="176">
        <v>0</v>
      </c>
      <c r="E175" s="176">
        <v>0</v>
      </c>
      <c r="F175" s="176">
        <v>0</v>
      </c>
      <c r="G175" s="176">
        <v>0</v>
      </c>
      <c r="H175" s="176">
        <v>0</v>
      </c>
      <c r="I175" s="176">
        <v>100</v>
      </c>
      <c r="J175" s="176">
        <v>0</v>
      </c>
      <c r="K175" s="176">
        <v>475</v>
      </c>
      <c r="L175" s="176">
        <v>150</v>
      </c>
      <c r="M175" s="176">
        <v>275</v>
      </c>
      <c r="N175" s="176">
        <v>0</v>
      </c>
      <c r="O175" s="176">
        <v>0</v>
      </c>
      <c r="P175" s="176">
        <v>1000</v>
      </c>
      <c r="Q175" s="19"/>
      <c r="S175" s="106"/>
      <c r="U175" s="110" t="s">
        <v>50</v>
      </c>
      <c r="V175" s="110" t="s">
        <v>738</v>
      </c>
      <c r="W175" s="110" t="s">
        <v>104</v>
      </c>
      <c r="X175" s="110" t="s">
        <v>739</v>
      </c>
    </row>
    <row r="176" spans="2:24" x14ac:dyDescent="0.3">
      <c r="B176" s="104"/>
      <c r="C176" s="178" t="s">
        <v>867</v>
      </c>
      <c r="D176" s="175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9"/>
      <c r="S176" s="106"/>
      <c r="U176" s="110" t="s">
        <v>50</v>
      </c>
      <c r="V176" s="110" t="s">
        <v>822</v>
      </c>
      <c r="W176" s="110" t="s">
        <v>104</v>
      </c>
      <c r="X176" s="110" t="s">
        <v>823</v>
      </c>
    </row>
    <row r="177" spans="2:17" x14ac:dyDescent="0.3">
      <c r="B177" s="104"/>
      <c r="C177" s="178" t="s">
        <v>868</v>
      </c>
      <c r="D177" s="176">
        <v>2778.54</v>
      </c>
      <c r="E177" s="176">
        <v>2778.54</v>
      </c>
      <c r="F177" s="176">
        <v>2778.54</v>
      </c>
      <c r="G177" s="176">
        <v>2778.54</v>
      </c>
      <c r="H177" s="176">
        <v>2778.54</v>
      </c>
      <c r="I177" s="176">
        <v>2778.54</v>
      </c>
      <c r="J177" s="176">
        <v>2778.54</v>
      </c>
      <c r="K177" s="176">
        <v>2778.54</v>
      </c>
      <c r="L177" s="176">
        <v>2778.54</v>
      </c>
      <c r="M177" s="176">
        <v>2778.54</v>
      </c>
      <c r="N177" s="176">
        <v>2778.54</v>
      </c>
      <c r="O177" s="176">
        <v>2778.54</v>
      </c>
      <c r="P177" s="176">
        <v>33342.480000000003</v>
      </c>
      <c r="Q177" s="19" t="s">
        <v>81</v>
      </c>
    </row>
    <row r="178" spans="2:17" x14ac:dyDescent="0.3">
      <c r="B178" s="104"/>
      <c r="C178" s="178" t="s">
        <v>869</v>
      </c>
      <c r="D178" s="176">
        <v>2778.54</v>
      </c>
      <c r="E178" s="176">
        <v>2778.54</v>
      </c>
      <c r="F178" s="176">
        <v>2778.54</v>
      </c>
      <c r="G178" s="176">
        <v>2778.54</v>
      </c>
      <c r="H178" s="176">
        <v>2778.54</v>
      </c>
      <c r="I178" s="176">
        <v>2778.54</v>
      </c>
      <c r="J178" s="176">
        <v>2778.54</v>
      </c>
      <c r="K178" s="176">
        <v>2778.54</v>
      </c>
      <c r="L178" s="176">
        <v>2778.54</v>
      </c>
      <c r="M178" s="176">
        <v>2778.54</v>
      </c>
      <c r="N178" s="176">
        <v>2778.54</v>
      </c>
      <c r="O178" s="176">
        <v>2778.54</v>
      </c>
      <c r="P178" s="176">
        <v>33342.480000000003</v>
      </c>
      <c r="Q178" s="19"/>
    </row>
    <row r="179" spans="2:17" x14ac:dyDescent="0.3">
      <c r="B179" s="104"/>
      <c r="C179" s="178" t="s">
        <v>870</v>
      </c>
      <c r="D179" s="175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9"/>
    </row>
    <row r="180" spans="2:17" x14ac:dyDescent="0.3">
      <c r="B180" s="104"/>
      <c r="C180" s="178" t="s">
        <v>871</v>
      </c>
      <c r="D180" s="176">
        <v>5070</v>
      </c>
      <c r="E180" s="176">
        <v>5070</v>
      </c>
      <c r="F180" s="176">
        <v>5070</v>
      </c>
      <c r="G180" s="176">
        <v>5070</v>
      </c>
      <c r="H180" s="176">
        <v>5070</v>
      </c>
      <c r="I180" s="176">
        <v>5070</v>
      </c>
      <c r="J180" s="176">
        <v>5070</v>
      </c>
      <c r="K180" s="176">
        <v>5070</v>
      </c>
      <c r="L180" s="176">
        <v>5070</v>
      </c>
      <c r="M180" s="176">
        <v>5070</v>
      </c>
      <c r="N180" s="176">
        <v>5070</v>
      </c>
      <c r="O180" s="176">
        <v>5070</v>
      </c>
      <c r="P180" s="176">
        <v>60840</v>
      </c>
      <c r="Q180" s="19" t="s">
        <v>83</v>
      </c>
    </row>
    <row r="181" spans="2:17" x14ac:dyDescent="0.3">
      <c r="B181" s="104"/>
      <c r="C181" s="178" t="s">
        <v>872</v>
      </c>
      <c r="D181" s="176">
        <v>6488.36</v>
      </c>
      <c r="E181" s="176">
        <v>13560.27</v>
      </c>
      <c r="F181" s="176">
        <v>4774.21</v>
      </c>
      <c r="G181" s="176">
        <v>4583.51</v>
      </c>
      <c r="H181" s="176">
        <v>3077.87</v>
      </c>
      <c r="I181" s="176">
        <v>2321.87</v>
      </c>
      <c r="J181" s="176">
        <v>5017.99</v>
      </c>
      <c r="K181" s="176">
        <v>10096.16</v>
      </c>
      <c r="L181" s="176">
        <v>14510.59</v>
      </c>
      <c r="M181" s="176">
        <v>13317.65</v>
      </c>
      <c r="N181" s="176">
        <v>5566.82</v>
      </c>
      <c r="O181" s="176">
        <v>0</v>
      </c>
      <c r="P181" s="176">
        <v>83315.3</v>
      </c>
      <c r="Q181" s="19" t="s">
        <v>82</v>
      </c>
    </row>
    <row r="182" spans="2:17" x14ac:dyDescent="0.3">
      <c r="B182" s="104"/>
      <c r="C182" s="178" t="s">
        <v>873</v>
      </c>
      <c r="D182" s="176">
        <v>845</v>
      </c>
      <c r="E182" s="176">
        <v>845</v>
      </c>
      <c r="F182" s="176">
        <v>845</v>
      </c>
      <c r="G182" s="176">
        <v>1690</v>
      </c>
      <c r="H182" s="176">
        <v>1690</v>
      </c>
      <c r="I182" s="176">
        <v>1690</v>
      </c>
      <c r="J182" s="176">
        <v>1690</v>
      </c>
      <c r="K182" s="176">
        <v>1690</v>
      </c>
      <c r="L182" s="176">
        <v>1690</v>
      </c>
      <c r="M182" s="176">
        <v>1690</v>
      </c>
      <c r="N182" s="176">
        <v>1690</v>
      </c>
      <c r="O182" s="176">
        <v>1690</v>
      </c>
      <c r="P182" s="176">
        <v>17745</v>
      </c>
      <c r="Q182" s="19" t="s">
        <v>88</v>
      </c>
    </row>
    <row r="183" spans="2:17" x14ac:dyDescent="0.3">
      <c r="B183" s="104"/>
      <c r="C183" s="178" t="s">
        <v>874</v>
      </c>
      <c r="D183" s="176">
        <v>12403.36</v>
      </c>
      <c r="E183" s="176">
        <v>19475.27</v>
      </c>
      <c r="F183" s="176">
        <v>10689.21</v>
      </c>
      <c r="G183" s="176">
        <v>11343.51</v>
      </c>
      <c r="H183" s="176">
        <v>9837.8700000000008</v>
      </c>
      <c r="I183" s="176">
        <v>9081.8700000000008</v>
      </c>
      <c r="J183" s="176">
        <v>11777.99</v>
      </c>
      <c r="K183" s="176">
        <v>16856.16</v>
      </c>
      <c r="L183" s="176">
        <v>21270.59</v>
      </c>
      <c r="M183" s="176">
        <v>20077.650000000001</v>
      </c>
      <c r="N183" s="176">
        <v>12326.82</v>
      </c>
      <c r="O183" s="176">
        <v>6760</v>
      </c>
      <c r="P183" s="176">
        <v>161900.29999999999</v>
      </c>
      <c r="Q183" s="19"/>
    </row>
    <row r="184" spans="2:17" x14ac:dyDescent="0.3">
      <c r="B184" s="104"/>
      <c r="C184" s="178" t="s">
        <v>875</v>
      </c>
      <c r="D184" s="175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9"/>
    </row>
    <row r="185" spans="2:17" x14ac:dyDescent="0.3">
      <c r="B185" s="104"/>
      <c r="C185" s="178" t="s">
        <v>876</v>
      </c>
      <c r="D185" s="176">
        <v>55854.559999999998</v>
      </c>
      <c r="E185" s="176">
        <v>6280.14</v>
      </c>
      <c r="F185" s="176">
        <v>6280.14</v>
      </c>
      <c r="G185" s="176">
        <v>6948.3</v>
      </c>
      <c r="H185" s="176">
        <v>6280.14</v>
      </c>
      <c r="I185" s="176">
        <v>6197.16</v>
      </c>
      <c r="J185" s="176">
        <v>6280.14</v>
      </c>
      <c r="K185" s="176">
        <v>6280.14</v>
      </c>
      <c r="L185" s="176">
        <v>6280.14</v>
      </c>
      <c r="M185" s="176">
        <v>6280.14</v>
      </c>
      <c r="N185" s="176">
        <v>6280.14</v>
      </c>
      <c r="O185" s="176">
        <v>6280.14</v>
      </c>
      <c r="P185" s="176">
        <v>125521.28</v>
      </c>
      <c r="Q185" s="19" t="s">
        <v>80</v>
      </c>
    </row>
    <row r="186" spans="2:17" x14ac:dyDescent="0.3">
      <c r="B186" s="104"/>
      <c r="C186" s="178" t="s">
        <v>877</v>
      </c>
      <c r="D186" s="176">
        <v>55854.559999999998</v>
      </c>
      <c r="E186" s="176">
        <v>6280.14</v>
      </c>
      <c r="F186" s="176">
        <v>6280.14</v>
      </c>
      <c r="G186" s="176">
        <v>6948.3</v>
      </c>
      <c r="H186" s="176">
        <v>6280.14</v>
      </c>
      <c r="I186" s="176">
        <v>6197.16</v>
      </c>
      <c r="J186" s="176">
        <v>6280.14</v>
      </c>
      <c r="K186" s="176">
        <v>6280.14</v>
      </c>
      <c r="L186" s="176">
        <v>6280.14</v>
      </c>
      <c r="M186" s="176">
        <v>6280.14</v>
      </c>
      <c r="N186" s="176">
        <v>6280.14</v>
      </c>
      <c r="O186" s="176">
        <v>6280.14</v>
      </c>
      <c r="P186" s="176">
        <v>125521.28</v>
      </c>
      <c r="Q186" s="19"/>
    </row>
    <row r="187" spans="2:17" x14ac:dyDescent="0.3">
      <c r="B187" s="104"/>
      <c r="C187" s="178" t="s">
        <v>878</v>
      </c>
      <c r="D187" s="175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9"/>
    </row>
    <row r="188" spans="2:17" x14ac:dyDescent="0.3">
      <c r="B188" s="104"/>
      <c r="C188" s="178" t="s">
        <v>879</v>
      </c>
      <c r="D188" s="176">
        <v>10191.790000000001</v>
      </c>
      <c r="E188" s="176">
        <v>0</v>
      </c>
      <c r="F188" s="176">
        <v>6997.58</v>
      </c>
      <c r="G188" s="176">
        <v>2513.63</v>
      </c>
      <c r="H188" s="176">
        <v>2744.48</v>
      </c>
      <c r="I188" s="176">
        <v>3261.6</v>
      </c>
      <c r="J188" s="176">
        <v>2697.76</v>
      </c>
      <c r="K188" s="176">
        <v>3313.26</v>
      </c>
      <c r="L188" s="176">
        <v>4769.18</v>
      </c>
      <c r="M188" s="176">
        <v>4391.5</v>
      </c>
      <c r="N188" s="176">
        <v>6271.73</v>
      </c>
      <c r="O188" s="176">
        <v>6726.66</v>
      </c>
      <c r="P188" s="176">
        <v>53879.17</v>
      </c>
      <c r="Q188" s="19" t="s">
        <v>84</v>
      </c>
    </row>
    <row r="189" spans="2:17" x14ac:dyDescent="0.3">
      <c r="B189" s="104"/>
      <c r="C189" s="178" t="s">
        <v>880</v>
      </c>
      <c r="D189" s="176">
        <v>2535</v>
      </c>
      <c r="E189" s="176">
        <v>2535</v>
      </c>
      <c r="F189" s="176">
        <v>2535</v>
      </c>
      <c r="G189" s="176">
        <v>2535</v>
      </c>
      <c r="H189" s="176">
        <v>2535</v>
      </c>
      <c r="I189" s="176">
        <v>2535</v>
      </c>
      <c r="J189" s="176">
        <v>2535</v>
      </c>
      <c r="K189" s="176">
        <v>2535</v>
      </c>
      <c r="L189" s="176">
        <v>2535</v>
      </c>
      <c r="M189" s="176">
        <v>2535</v>
      </c>
      <c r="N189" s="176">
        <v>2535</v>
      </c>
      <c r="O189" s="176">
        <v>2535</v>
      </c>
      <c r="P189" s="176">
        <v>30420</v>
      </c>
      <c r="Q189" s="19" t="s">
        <v>84</v>
      </c>
    </row>
    <row r="190" spans="2:17" x14ac:dyDescent="0.3">
      <c r="B190" s="104"/>
      <c r="C190" s="178" t="s">
        <v>881</v>
      </c>
      <c r="D190" s="176">
        <v>1935.66</v>
      </c>
      <c r="E190" s="176">
        <v>0</v>
      </c>
      <c r="F190" s="176">
        <v>871.68</v>
      </c>
      <c r="G190" s="176">
        <v>883.04</v>
      </c>
      <c r="H190" s="176">
        <v>821.48</v>
      </c>
      <c r="I190" s="176">
        <v>790.75</v>
      </c>
      <c r="J190" s="176">
        <v>784.07</v>
      </c>
      <c r="K190" s="176">
        <v>802.06</v>
      </c>
      <c r="L190" s="176">
        <v>798.4</v>
      </c>
      <c r="M190" s="176">
        <v>799.3</v>
      </c>
      <c r="N190" s="176">
        <v>1567.29</v>
      </c>
      <c r="O190" s="176">
        <v>1364.79</v>
      </c>
      <c r="P190" s="176">
        <v>11418.52</v>
      </c>
      <c r="Q190" s="19" t="s">
        <v>86</v>
      </c>
    </row>
    <row r="191" spans="2:17" x14ac:dyDescent="0.3">
      <c r="B191" s="104"/>
      <c r="C191" s="178" t="s">
        <v>882</v>
      </c>
      <c r="D191" s="176">
        <v>1340</v>
      </c>
      <c r="E191" s="176">
        <v>1340</v>
      </c>
      <c r="F191" s="176">
        <v>1360</v>
      </c>
      <c r="G191" s="176">
        <v>1340</v>
      </c>
      <c r="H191" s="176">
        <v>1340</v>
      </c>
      <c r="I191" s="176">
        <v>1020</v>
      </c>
      <c r="J191" s="176">
        <v>1420</v>
      </c>
      <c r="K191" s="176">
        <v>1820</v>
      </c>
      <c r="L191" s="176">
        <v>1880</v>
      </c>
      <c r="M191" s="176">
        <v>1820</v>
      </c>
      <c r="N191" s="176">
        <v>1820</v>
      </c>
      <c r="O191" s="176">
        <v>1660</v>
      </c>
      <c r="P191" s="176">
        <v>18160</v>
      </c>
      <c r="Q191" s="19" t="s">
        <v>85</v>
      </c>
    </row>
    <row r="192" spans="2:17" x14ac:dyDescent="0.3">
      <c r="B192" s="104"/>
      <c r="C192" s="178" t="s">
        <v>883</v>
      </c>
      <c r="D192" s="176">
        <v>16002.45</v>
      </c>
      <c r="E192" s="176">
        <v>3875</v>
      </c>
      <c r="F192" s="176">
        <v>11764.26</v>
      </c>
      <c r="G192" s="176">
        <v>7271.67</v>
      </c>
      <c r="H192" s="176">
        <v>7440.96</v>
      </c>
      <c r="I192" s="176">
        <v>7607.35</v>
      </c>
      <c r="J192" s="176">
        <v>7436.83</v>
      </c>
      <c r="K192" s="176">
        <v>8470.32</v>
      </c>
      <c r="L192" s="176">
        <v>9982.58</v>
      </c>
      <c r="M192" s="176">
        <v>9545.7999999999993</v>
      </c>
      <c r="N192" s="176">
        <v>12194.02</v>
      </c>
      <c r="O192" s="176">
        <v>12286.45</v>
      </c>
      <c r="P192" s="176">
        <v>113877.69</v>
      </c>
      <c r="Q192" s="19"/>
    </row>
    <row r="193" spans="2:17" x14ac:dyDescent="0.3">
      <c r="B193" s="104"/>
      <c r="C193" s="178" t="s">
        <v>884</v>
      </c>
      <c r="D193" s="175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9"/>
    </row>
    <row r="194" spans="2:17" x14ac:dyDescent="0.3">
      <c r="B194" s="104"/>
      <c r="C194" s="178" t="s">
        <v>885</v>
      </c>
      <c r="D194" s="176">
        <v>1273.06</v>
      </c>
      <c r="E194" s="176">
        <v>39.97</v>
      </c>
      <c r="F194" s="176">
        <v>34.47</v>
      </c>
      <c r="G194" s="176">
        <v>32.630000000000003</v>
      </c>
      <c r="H194" s="176">
        <v>31.38</v>
      </c>
      <c r="I194" s="176">
        <v>31.63</v>
      </c>
      <c r="J194" s="176">
        <v>32.130000000000003</v>
      </c>
      <c r="K194" s="176">
        <v>32.72</v>
      </c>
      <c r="L194" s="176">
        <v>130.01</v>
      </c>
      <c r="M194" s="176">
        <v>33.06</v>
      </c>
      <c r="N194" s="176">
        <v>31.33</v>
      </c>
      <c r="O194" s="176">
        <v>29.65</v>
      </c>
      <c r="P194" s="176">
        <v>1732.04</v>
      </c>
      <c r="Q194" s="19" t="s">
        <v>88</v>
      </c>
    </row>
    <row r="195" spans="2:17" x14ac:dyDescent="0.3">
      <c r="B195" s="104"/>
      <c r="C195" s="178" t="s">
        <v>886</v>
      </c>
      <c r="D195" s="176">
        <v>1273.06</v>
      </c>
      <c r="E195" s="176">
        <v>39.97</v>
      </c>
      <c r="F195" s="176">
        <v>34.47</v>
      </c>
      <c r="G195" s="176">
        <v>32.630000000000003</v>
      </c>
      <c r="H195" s="176">
        <v>31.38</v>
      </c>
      <c r="I195" s="176">
        <v>31.63</v>
      </c>
      <c r="J195" s="176">
        <v>32.130000000000003</v>
      </c>
      <c r="K195" s="176">
        <v>32.72</v>
      </c>
      <c r="L195" s="176">
        <v>130.01</v>
      </c>
      <c r="M195" s="176">
        <v>33.06</v>
      </c>
      <c r="N195" s="176">
        <v>31.33</v>
      </c>
      <c r="O195" s="176">
        <v>29.65</v>
      </c>
      <c r="P195" s="176">
        <v>1732.04</v>
      </c>
      <c r="Q195" s="19"/>
    </row>
    <row r="196" spans="2:17" x14ac:dyDescent="0.3">
      <c r="B196" s="104"/>
      <c r="C196" s="178" t="s">
        <v>887</v>
      </c>
      <c r="D196" s="177">
        <v>17189.650000000001</v>
      </c>
      <c r="E196" s="177">
        <v>5137.1899999999996</v>
      </c>
      <c r="F196" s="177">
        <v>8495.49</v>
      </c>
      <c r="G196" s="177">
        <v>2717.91</v>
      </c>
      <c r="H196" s="177">
        <v>0</v>
      </c>
      <c r="I196" s="177">
        <v>3166.24</v>
      </c>
      <c r="J196" s="177">
        <v>-934.24</v>
      </c>
      <c r="K196" s="177">
        <v>2462.75</v>
      </c>
      <c r="L196" s="177">
        <v>5425.63</v>
      </c>
      <c r="M196" s="177">
        <v>562.79</v>
      </c>
      <c r="N196" s="177">
        <v>8337.01</v>
      </c>
      <c r="O196" s="177">
        <v>6822.71</v>
      </c>
      <c r="P196" s="177">
        <v>59383.13</v>
      </c>
      <c r="Q196" s="19" t="s">
        <v>78</v>
      </c>
    </row>
    <row r="197" spans="2:17" x14ac:dyDescent="0.3">
      <c r="C197" s="142" t="s">
        <v>850</v>
      </c>
      <c r="D197" s="17">
        <v>110950.08</v>
      </c>
      <c r="E197" s="17">
        <v>42342.879999999997</v>
      </c>
      <c r="F197" s="17">
        <v>46388.31</v>
      </c>
      <c r="G197" s="17">
        <v>36355.4</v>
      </c>
      <c r="H197" s="17">
        <v>32432.46</v>
      </c>
      <c r="I197" s="17">
        <v>34041.51</v>
      </c>
      <c r="J197" s="17">
        <v>32281.13</v>
      </c>
      <c r="K197" s="17">
        <v>38827.32</v>
      </c>
      <c r="L197" s="17">
        <v>52773.38</v>
      </c>
      <c r="M197" s="17">
        <v>43682.080000000002</v>
      </c>
      <c r="N197" s="17">
        <v>46620.08</v>
      </c>
      <c r="O197" s="17">
        <v>41339.32</v>
      </c>
      <c r="P197" s="17">
        <v>558033.94999999995</v>
      </c>
      <c r="Q197" s="19"/>
    </row>
    <row r="198" spans="2:17" x14ac:dyDescent="0.3">
      <c r="C198" s="142" t="s">
        <v>889</v>
      </c>
      <c r="D198" s="17">
        <v>-57539.98</v>
      </c>
      <c r="E198" s="17">
        <v>10837.81</v>
      </c>
      <c r="F198" s="17">
        <v>9285.08</v>
      </c>
      <c r="G198" s="17">
        <v>18785.11</v>
      </c>
      <c r="H198" s="17">
        <v>26551.98</v>
      </c>
      <c r="I198" s="17">
        <v>23108.400000000001</v>
      </c>
      <c r="J198" s="17">
        <v>24239.72</v>
      </c>
      <c r="K198" s="17">
        <v>37515.54</v>
      </c>
      <c r="L198" s="17">
        <v>31790.03</v>
      </c>
      <c r="M198" s="17">
        <v>45287.519999999997</v>
      </c>
      <c r="N198" s="17">
        <v>43562.94</v>
      </c>
      <c r="O198" s="17">
        <v>42504.38</v>
      </c>
      <c r="P198" s="17">
        <v>255928.53</v>
      </c>
      <c r="Q198" s="19"/>
    </row>
    <row r="199" spans="2:17" x14ac:dyDescent="0.3">
      <c r="C199" s="142" t="s">
        <v>890</v>
      </c>
      <c r="D199" s="105"/>
      <c r="E199" s="105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9"/>
    </row>
    <row r="200" spans="2:17" x14ac:dyDescent="0.3">
      <c r="B200" s="104"/>
      <c r="C200" s="178" t="s">
        <v>891</v>
      </c>
      <c r="D200" s="176">
        <v>21000</v>
      </c>
      <c r="E200" s="176">
        <v>21000</v>
      </c>
      <c r="F200" s="176">
        <v>21000</v>
      </c>
      <c r="G200" s="176">
        <v>21000</v>
      </c>
      <c r="H200" s="176">
        <v>21000</v>
      </c>
      <c r="I200" s="176">
        <v>21500</v>
      </c>
      <c r="J200" s="176">
        <v>21500</v>
      </c>
      <c r="K200" s="176">
        <v>21500</v>
      </c>
      <c r="L200" s="176">
        <v>21500</v>
      </c>
      <c r="M200" s="176">
        <v>21500</v>
      </c>
      <c r="N200" s="176">
        <v>17250</v>
      </c>
      <c r="O200" s="176">
        <v>17000</v>
      </c>
      <c r="P200" s="176">
        <v>246750</v>
      </c>
      <c r="Q200" s="19"/>
    </row>
    <row r="201" spans="2:17" x14ac:dyDescent="0.3">
      <c r="B201" s="104"/>
      <c r="C201" s="178" t="s">
        <v>892</v>
      </c>
      <c r="D201" s="176">
        <v>34290.400000000001</v>
      </c>
      <c r="E201" s="176">
        <v>24279.25</v>
      </c>
      <c r="F201" s="176">
        <v>24279.25</v>
      </c>
      <c r="G201" s="176">
        <v>24279.25</v>
      </c>
      <c r="H201" s="176">
        <v>24279.25</v>
      </c>
      <c r="I201" s="176">
        <v>24279.25</v>
      </c>
      <c r="J201" s="176">
        <v>24279.25</v>
      </c>
      <c r="K201" s="176">
        <v>24279.25</v>
      </c>
      <c r="L201" s="176">
        <v>24279.25</v>
      </c>
      <c r="M201" s="176">
        <v>24279.25</v>
      </c>
      <c r="N201" s="176">
        <v>24279.25</v>
      </c>
      <c r="O201" s="176">
        <v>24279.25</v>
      </c>
      <c r="P201" s="176">
        <v>301362.15000000002</v>
      </c>
      <c r="Q201" s="19"/>
    </row>
    <row r="202" spans="2:17" x14ac:dyDescent="0.3">
      <c r="B202" s="104"/>
      <c r="C202" s="178" t="s">
        <v>893</v>
      </c>
      <c r="D202" s="177">
        <v>-2533.63</v>
      </c>
      <c r="E202" s="177">
        <v>0</v>
      </c>
      <c r="F202" s="177">
        <v>0</v>
      </c>
      <c r="G202" s="177">
        <v>0</v>
      </c>
      <c r="H202" s="177">
        <v>0</v>
      </c>
      <c r="I202" s="177">
        <v>0</v>
      </c>
      <c r="J202" s="177">
        <v>0</v>
      </c>
      <c r="K202" s="177">
        <v>0</v>
      </c>
      <c r="L202" s="177">
        <v>0</v>
      </c>
      <c r="M202" s="177">
        <v>0</v>
      </c>
      <c r="N202" s="177">
        <v>0</v>
      </c>
      <c r="O202" s="177">
        <v>0</v>
      </c>
      <c r="P202" s="177">
        <v>-2533.63</v>
      </c>
      <c r="Q202" s="19"/>
    </row>
    <row r="203" spans="2:17" x14ac:dyDescent="0.3">
      <c r="C203" s="142" t="s">
        <v>850</v>
      </c>
      <c r="D203" s="17">
        <v>52756.77</v>
      </c>
      <c r="E203" s="17">
        <v>45279.25</v>
      </c>
      <c r="F203" s="17">
        <v>45279.25</v>
      </c>
      <c r="G203" s="17">
        <v>45279.25</v>
      </c>
      <c r="H203" s="17">
        <v>45279.25</v>
      </c>
      <c r="I203" s="17">
        <v>45779.25</v>
      </c>
      <c r="J203" s="17">
        <v>45779.25</v>
      </c>
      <c r="K203" s="17">
        <v>45779.25</v>
      </c>
      <c r="L203" s="17">
        <v>45779.25</v>
      </c>
      <c r="M203" s="17">
        <v>45779.25</v>
      </c>
      <c r="N203" s="17">
        <v>41529.25</v>
      </c>
      <c r="O203" s="17">
        <v>41279.25</v>
      </c>
      <c r="P203" s="17">
        <v>545578.52</v>
      </c>
      <c r="Q203" s="19"/>
    </row>
    <row r="204" spans="2:17" x14ac:dyDescent="0.3">
      <c r="C204" s="142" t="s">
        <v>894</v>
      </c>
      <c r="D204" s="17">
        <v>-110296.75</v>
      </c>
      <c r="E204" s="17">
        <v>-34441.440000000002</v>
      </c>
      <c r="F204" s="17">
        <v>-35994.17</v>
      </c>
      <c r="G204" s="17">
        <v>-26494.14</v>
      </c>
      <c r="H204" s="17">
        <v>-18727.27</v>
      </c>
      <c r="I204" s="17">
        <v>-22670.85</v>
      </c>
      <c r="J204" s="17">
        <v>-21539.53</v>
      </c>
      <c r="K204" s="17">
        <v>-8263.7099999999991</v>
      </c>
      <c r="L204" s="17">
        <v>-13989.22</v>
      </c>
      <c r="M204" s="17">
        <v>-491.73</v>
      </c>
      <c r="N204" s="17">
        <v>2033.69</v>
      </c>
      <c r="O204" s="17">
        <v>1225.1300000000001</v>
      </c>
      <c r="P204" s="17">
        <v>-289649.99</v>
      </c>
      <c r="Q204" s="19"/>
    </row>
    <row r="205" spans="2:17" x14ac:dyDescent="0.3"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</row>
    <row r="206" spans="2:17" x14ac:dyDescent="0.3">
      <c r="C206" s="105" t="s">
        <v>895</v>
      </c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</row>
    <row r="207" spans="2:17" x14ac:dyDescent="0.3">
      <c r="B207" s="104"/>
      <c r="C207" s="174" t="s">
        <v>896</v>
      </c>
      <c r="D207" s="176">
        <v>53410.1</v>
      </c>
      <c r="E207" s="176">
        <v>53180.69</v>
      </c>
      <c r="F207" s="176">
        <v>55673.39</v>
      </c>
      <c r="G207" s="176">
        <v>55140.51</v>
      </c>
      <c r="H207" s="176">
        <v>58984.44</v>
      </c>
      <c r="I207" s="176">
        <v>57149.91</v>
      </c>
      <c r="J207" s="176">
        <v>56520.85</v>
      </c>
      <c r="K207" s="176">
        <v>76342.86</v>
      </c>
      <c r="L207" s="176">
        <v>84563.41</v>
      </c>
      <c r="M207" s="176">
        <v>88969.600000000006</v>
      </c>
      <c r="N207" s="176">
        <v>90183.02</v>
      </c>
      <c r="O207" s="176">
        <v>83843.7</v>
      </c>
      <c r="P207" s="176">
        <v>813962.48</v>
      </c>
    </row>
    <row r="208" spans="2:17" x14ac:dyDescent="0.3">
      <c r="B208" s="104"/>
      <c r="C208" s="174" t="s">
        <v>897</v>
      </c>
      <c r="D208" s="176">
        <v>-110950.08</v>
      </c>
      <c r="E208" s="176">
        <v>-42342.879999999997</v>
      </c>
      <c r="F208" s="176">
        <v>-46388.31</v>
      </c>
      <c r="G208" s="176">
        <v>-36355.4</v>
      </c>
      <c r="H208" s="176">
        <v>-32432.46</v>
      </c>
      <c r="I208" s="176">
        <v>-34041.51</v>
      </c>
      <c r="J208" s="176">
        <v>-32281.13</v>
      </c>
      <c r="K208" s="176">
        <v>-38827.32</v>
      </c>
      <c r="L208" s="176">
        <v>-52773.38</v>
      </c>
      <c r="M208" s="176">
        <v>-43682.080000000002</v>
      </c>
      <c r="N208" s="176">
        <v>-46620.08</v>
      </c>
      <c r="O208" s="176">
        <v>-41339.32</v>
      </c>
      <c r="P208" s="176">
        <v>-558033.94999999995</v>
      </c>
    </row>
    <row r="209" spans="2:16" x14ac:dyDescent="0.3">
      <c r="B209" s="104"/>
      <c r="C209" s="174" t="s">
        <v>898</v>
      </c>
      <c r="D209" s="176">
        <v>-57539.98</v>
      </c>
      <c r="E209" s="176">
        <v>10837.81</v>
      </c>
      <c r="F209" s="176">
        <v>9285.08</v>
      </c>
      <c r="G209" s="176">
        <v>18785.11</v>
      </c>
      <c r="H209" s="176">
        <v>26551.98</v>
      </c>
      <c r="I209" s="176">
        <v>23108.400000000001</v>
      </c>
      <c r="J209" s="176">
        <v>24239.72</v>
      </c>
      <c r="K209" s="176">
        <v>37515.54</v>
      </c>
      <c r="L209" s="176">
        <v>31790.03</v>
      </c>
      <c r="M209" s="176">
        <v>45287.519999999997</v>
      </c>
      <c r="N209" s="176">
        <v>43562.94</v>
      </c>
      <c r="O209" s="176">
        <v>42504.38</v>
      </c>
      <c r="P209" s="176">
        <v>255928.53</v>
      </c>
    </row>
    <row r="210" spans="2:16" x14ac:dyDescent="0.3">
      <c r="B210" s="104"/>
      <c r="C210" s="174" t="s">
        <v>899</v>
      </c>
      <c r="D210" s="176">
        <v>-52756.77</v>
      </c>
      <c r="E210" s="176">
        <v>-45279.25</v>
      </c>
      <c r="F210" s="176">
        <v>-45279.25</v>
      </c>
      <c r="G210" s="176">
        <v>-45279.25</v>
      </c>
      <c r="H210" s="176">
        <v>-45279.25</v>
      </c>
      <c r="I210" s="176">
        <v>-45779.25</v>
      </c>
      <c r="J210" s="176">
        <v>-45779.25</v>
      </c>
      <c r="K210" s="176">
        <v>-45779.25</v>
      </c>
      <c r="L210" s="176">
        <v>-45779.25</v>
      </c>
      <c r="M210" s="176">
        <v>-45779.25</v>
      </c>
      <c r="N210" s="176">
        <v>-41529.25</v>
      </c>
      <c r="O210" s="176">
        <v>-41279.25</v>
      </c>
      <c r="P210" s="176">
        <v>-545578.52</v>
      </c>
    </row>
    <row r="211" spans="2:16" x14ac:dyDescent="0.3">
      <c r="B211" s="104"/>
      <c r="C211" s="105" t="s">
        <v>894</v>
      </c>
      <c r="D211" s="98">
        <v>-110296.75</v>
      </c>
      <c r="E211" s="98">
        <v>-34441.440000000002</v>
      </c>
      <c r="F211" s="98">
        <v>-35994.17</v>
      </c>
      <c r="G211" s="98">
        <v>-26494.14</v>
      </c>
      <c r="H211" s="98">
        <v>-18727.27</v>
      </c>
      <c r="I211" s="98">
        <v>-22670.85</v>
      </c>
      <c r="J211" s="98">
        <v>-21539.53</v>
      </c>
      <c r="K211" s="98">
        <v>-8263.7099999999991</v>
      </c>
      <c r="L211" s="98">
        <v>-13989.22</v>
      </c>
      <c r="M211" s="98">
        <v>-491.73</v>
      </c>
      <c r="N211" s="98">
        <v>2033.69</v>
      </c>
      <c r="O211" s="98">
        <v>1225.1300000000001</v>
      </c>
      <c r="P211" s="98">
        <v>-289649.99</v>
      </c>
    </row>
  </sheetData>
  <conditionalFormatting sqref="M8:M140">
    <cfRule type="duplicateValues" dxfId="0" priority="1"/>
  </conditionalFormatting>
  <dataValidations count="2">
    <dataValidation type="list" allowBlank="1" showInputMessage="1" showErrorMessage="1" sqref="Q150:Q164" xr:uid="{20837E85-D6FC-40D0-A0C6-3C3C576242F9}">
      <formula1>$S$150:$S$161</formula1>
    </dataValidation>
    <dataValidation type="list" allowBlank="1" showInputMessage="1" showErrorMessage="1" sqref="Q165:Q196" xr:uid="{CF3C43E9-5F51-4402-9E22-4666DC0FE730}">
      <formula1>$S$165:$S$176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 Dashboard</vt:lpstr>
      <vt:lpstr>Combo RR &amp; POH Sched</vt:lpstr>
      <vt:lpstr>Adjusted Combo P&amp;L</vt:lpstr>
      <vt:lpstr>Central 2</vt:lpstr>
      <vt:lpstr>Central 3</vt:lpstr>
      <vt:lpstr>Turner Park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Esterson, Glenn</dc:creator>
  <cp:keywords/>
  <dc:description/>
  <cp:lastModifiedBy>Esterson, Glenn</cp:lastModifiedBy>
  <cp:revision/>
  <dcterms:created xsi:type="dcterms:W3CDTF">2024-01-07T13:53:23Z</dcterms:created>
  <dcterms:modified xsi:type="dcterms:W3CDTF">2024-02-15T17:10:38Z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2024-01-04T00:00:00Z</vt:filetime>
  </property>
  <property fmtid="{D5CDD505-2E9C-101B-9397-08002B2CF9AE}" pid="3" name="Creator">
    <vt:lpwstr>Microsoft® Excel® 2019</vt:lpwstr>
  </property>
  <property fmtid="{D5CDD505-2E9C-101B-9397-08002B2CF9AE}" pid="4" name="LastSaved">
    <vt:filetime>2024-01-07T00:00:00Z</vt:filetime>
  </property>
  <property fmtid="{D5CDD505-2E9C-101B-9397-08002B2CF9AE}" pid="5" name="Producer">
    <vt:lpwstr>Adobe PDF Services</vt:lpwstr>
  </property>
</Properties>
</file>